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საბიუჯეტო ასიგნება 2013" sheetId="1" r:id="rId1"/>
    <sheet name="პროგრამული ასიგნება 2013" sheetId="2" r:id="rId2"/>
    <sheet name="საკუთარი შემოსავლები და ხარჯები" sheetId="3" r:id="rId3"/>
  </sheets>
  <definedNames/>
  <calcPr fullCalcOnLoad="1"/>
</workbook>
</file>

<file path=xl/sharedStrings.xml><?xml version="1.0" encoding="utf-8"?>
<sst xmlns="http://schemas.openxmlformats.org/spreadsheetml/2006/main" count="87" uniqueCount="54">
  <si>
    <t xml:space="preserve">mxarjavi dawesebulebis dasaxeleba </t>
  </si>
  <si>
    <t>aTas larebSi</t>
  </si>
  <si>
    <t>organizaciuli kodi</t>
  </si>
  <si>
    <t>d a s a x e l e b a</t>
  </si>
  <si>
    <r>
      <t xml:space="preserve"> </t>
    </r>
    <r>
      <rPr>
        <b/>
        <sz val="12"/>
        <rFont val="AcadNusx"/>
        <family val="0"/>
      </rPr>
      <t xml:space="preserve">I </t>
    </r>
    <r>
      <rPr>
        <b/>
        <sz val="12"/>
        <rFont val="LitNusx"/>
        <family val="2"/>
      </rPr>
      <t>kvartali</t>
    </r>
  </si>
  <si>
    <r>
      <t>II</t>
    </r>
    <r>
      <rPr>
        <b/>
        <sz val="12"/>
        <rFont val="LitNusx"/>
        <family val="2"/>
      </rPr>
      <t xml:space="preserve"> kvartali</t>
    </r>
  </si>
  <si>
    <r>
      <t>III</t>
    </r>
    <r>
      <rPr>
        <b/>
        <sz val="12"/>
        <rFont val="LitNusx"/>
        <family val="2"/>
      </rPr>
      <t xml:space="preserve"> kvartali</t>
    </r>
  </si>
  <si>
    <r>
      <t>IV</t>
    </r>
    <r>
      <rPr>
        <b/>
        <sz val="12"/>
        <rFont val="LitNusx"/>
        <family val="2"/>
      </rPr>
      <t xml:space="preserve"> kvartali</t>
    </r>
  </si>
  <si>
    <t>statistikuri samuSaoebis sax.programa</t>
  </si>
  <si>
    <t>Sinameurneobebis integrirebuli kvlevis programa</t>
  </si>
  <si>
    <t>sasoflo meurneobebis SerCeviTi kvlevis programa</t>
  </si>
  <si>
    <t>6. Sromis  statistika</t>
  </si>
  <si>
    <t>wliuri Tanxa</t>
  </si>
  <si>
    <t>7. mimdinare demografiuli statistikuri gamokvleva</t>
  </si>
  <si>
    <t>8.statistikuri samuSaoebis saxelmwifo programasTan dakavSirebuli sxva xarjebi</t>
  </si>
  <si>
    <t>statistikis erovnuli samsaxuri</t>
  </si>
  <si>
    <t>mosaxleobis da sacxovrisebis sayovelTao aRwera</t>
  </si>
  <si>
    <t>(თანხა ათას ლარებში)</t>
  </si>
  <si>
    <t>სტატისტიკის ეროვნული სამსახური–საქსტატი</t>
  </si>
  <si>
    <t>პირველი კვარტალი</t>
  </si>
  <si>
    <t>მეორე კვარტალი</t>
  </si>
  <si>
    <t>მესამე კვარტალი</t>
  </si>
  <si>
    <t>მეოთხე კვარტალი</t>
  </si>
  <si>
    <t>statistikis erovnuli samsaxuri-saqstati</t>
  </si>
  <si>
    <t>momuSaveTa ricxovnoba</t>
  </si>
  <si>
    <t>xarjebi</t>
  </si>
  <si>
    <t>Sromis anazRaureba</t>
  </si>
  <si>
    <t>saqoneli da momsaxureba</t>
  </si>
  <si>
    <t>socialuri uzrunvelyofa</t>
  </si>
  <si>
    <t>sxva xarjebi</t>
  </si>
  <si>
    <t>arafinansuri aqtivebi</t>
  </si>
  <si>
    <t>statistikis erovnuli samsaxuri-saqstatis aparati</t>
  </si>
  <si>
    <t>mosaxleobis da sacxovrisebis  sayovelTao aRwera</t>
  </si>
  <si>
    <t>1. fasebis statistika</t>
  </si>
  <si>
    <t>2. sagareo vaWroba</t>
  </si>
  <si>
    <t>3.erovnuli angariSebi</t>
  </si>
  <si>
    <t>4.biznesis statistika</t>
  </si>
  <si>
    <t>2012 wlis biujeti</t>
  </si>
  <si>
    <t>2013 წლის ბიუჯეტი კვარტალური განწერა-დამტკიცებული</t>
  </si>
  <si>
    <t>2013 wlis პროგრამების ganwera kvartlebis mixedviT-დამტკიცებული</t>
  </si>
  <si>
    <t xml:space="preserve">saqstatis ekonomikuri saqmianobis Semosavlebis 2013 wlis koreqtirebuli gegma   (lari) </t>
  </si>
  <si>
    <t>I kvartali</t>
  </si>
  <si>
    <t>II  kvartali</t>
  </si>
  <si>
    <t>III kvartali</t>
  </si>
  <si>
    <t>IV kvartali</t>
  </si>
  <si>
    <t>sul</t>
  </si>
  <si>
    <t>ნაშთი 01.01.2013              --                      27.222</t>
  </si>
  <si>
    <t>sakaso gegma 2013 wels</t>
  </si>
  <si>
    <t>saqstatis ekonomikuri saqmianobis  2013 wlis  xarjis biujeti (lari)</t>
  </si>
  <si>
    <t>Sromis anazRaureba (premia)</t>
  </si>
  <si>
    <t xml:space="preserve">StatgareSe TanamSromelTa anazRaureba </t>
  </si>
  <si>
    <t>sxva xarji (gadasaxadebi)</t>
  </si>
  <si>
    <t xml:space="preserve"> </t>
  </si>
  <si>
    <t xml:space="preserve">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</si>
</sst>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\ _G_E_L"/>
    <numFmt numFmtId="166" formatCode="0.0"/>
    <numFmt numFmtId="167" formatCode="0.000"/>
    <numFmt numFmtId="168" formatCode="0.0000"/>
  </numFmts>
  <fonts count="53">
    <font>
      <sz val="10"/>
      <name val="Arial"/>
      <family val="0"/>
    </font>
    <font>
      <b/>
      <sz val="10"/>
      <name val="AcadNusx"/>
      <family val="0"/>
    </font>
    <font>
      <b/>
      <sz val="14"/>
      <name val="AcadNusx"/>
      <family val="0"/>
    </font>
    <font>
      <b/>
      <sz val="10"/>
      <color indexed="10"/>
      <name val="Arial"/>
      <family val="2"/>
    </font>
    <font>
      <b/>
      <u val="single"/>
      <sz val="14"/>
      <name val="AcadNusx"/>
      <family val="0"/>
    </font>
    <font>
      <sz val="10"/>
      <name val="AcadNusx"/>
      <family val="0"/>
    </font>
    <font>
      <b/>
      <sz val="9"/>
      <name val="AcadNusx"/>
      <family val="0"/>
    </font>
    <font>
      <b/>
      <sz val="12"/>
      <name val="LitNusx"/>
      <family val="2"/>
    </font>
    <font>
      <b/>
      <sz val="12"/>
      <name val="AcadNusx"/>
      <family val="0"/>
    </font>
    <font>
      <b/>
      <sz val="11"/>
      <name val="Arial"/>
      <family val="2"/>
    </font>
    <font>
      <b/>
      <sz val="11"/>
      <name val="LitNusx"/>
      <family val="2"/>
    </font>
    <font>
      <b/>
      <sz val="10"/>
      <name val="Arial"/>
      <family val="2"/>
    </font>
    <font>
      <b/>
      <sz val="11"/>
      <color indexed="12"/>
      <name val="AcadNusx"/>
      <family val="0"/>
    </font>
    <font>
      <b/>
      <sz val="12"/>
      <name val="Arial"/>
      <family val="2"/>
    </font>
    <font>
      <b/>
      <sz val="11"/>
      <color indexed="10"/>
      <name val="AcadNusx"/>
      <family val="0"/>
    </font>
    <font>
      <b/>
      <sz val="10"/>
      <color indexed="8"/>
      <name val="Arial"/>
      <family val="2"/>
    </font>
    <font>
      <b/>
      <sz val="11"/>
      <name val="AcadNusx"/>
      <family val="0"/>
    </font>
    <font>
      <b/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66" fontId="11" fillId="33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4" fillId="0" borderId="10" xfId="0" applyFont="1" applyFill="1" applyBorder="1" applyAlignment="1" applyProtection="1">
      <alignment horizontal="left" vertical="center" wrapText="1" indent="2"/>
      <protection/>
    </xf>
    <xf numFmtId="166" fontId="0" fillId="0" borderId="10" xfId="0" applyNumberFormat="1" applyFill="1" applyBorder="1" applyAlignment="1">
      <alignment/>
    </xf>
    <xf numFmtId="0" fontId="16" fillId="0" borderId="10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/>
    </xf>
    <xf numFmtId="166" fontId="11" fillId="34" borderId="10" xfId="0" applyNumberFormat="1" applyFont="1" applyFill="1" applyBorder="1" applyAlignment="1">
      <alignment/>
    </xf>
    <xf numFmtId="167" fontId="11" fillId="33" borderId="10" xfId="0" applyNumberFormat="1" applyFont="1" applyFill="1" applyBorder="1" applyAlignment="1">
      <alignment/>
    </xf>
    <xf numFmtId="167" fontId="11" fillId="0" borderId="10" xfId="0" applyNumberFormat="1" applyFont="1" applyFill="1" applyBorder="1" applyAlignment="1">
      <alignment/>
    </xf>
    <xf numFmtId="167" fontId="0" fillId="0" borderId="10" xfId="0" applyNumberFormat="1" applyFill="1" applyBorder="1" applyAlignment="1">
      <alignment/>
    </xf>
    <xf numFmtId="167" fontId="11" fillId="34" borderId="10" xfId="0" applyNumberFormat="1" applyFont="1" applyFill="1" applyBorder="1" applyAlignment="1">
      <alignment/>
    </xf>
    <xf numFmtId="167" fontId="15" fillId="0" borderId="1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10" xfId="56" applyFont="1" applyFill="1" applyBorder="1" applyAlignment="1">
      <alignment horizontal="center" vertical="top" wrapText="1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166" fontId="1" fillId="0" borderId="10" xfId="56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>
      <alignment/>
    </xf>
    <xf numFmtId="0" fontId="5" fillId="0" borderId="10" xfId="57" applyFont="1" applyFill="1" applyBorder="1" applyAlignment="1">
      <alignment vertical="top" wrapText="1"/>
      <protection/>
    </xf>
    <xf numFmtId="0" fontId="1" fillId="35" borderId="10" xfId="57" applyFont="1" applyFill="1" applyBorder="1" applyAlignment="1">
      <alignment vertical="top" wrapText="1"/>
      <protection/>
    </xf>
    <xf numFmtId="4" fontId="11" fillId="35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58" applyFont="1" applyFill="1" applyAlignment="1">
      <alignment vertical="top" wrapText="1"/>
      <protection/>
    </xf>
    <xf numFmtId="0" fontId="11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/>
    </xf>
    <xf numFmtId="165" fontId="7" fillId="0" borderId="12" xfId="44" applyNumberFormat="1" applyFont="1" applyFill="1" applyBorder="1" applyAlignment="1">
      <alignment horizontal="center" vertical="center" textRotation="90" wrapText="1"/>
    </xf>
    <xf numFmtId="165" fontId="7" fillId="0" borderId="13" xfId="44" applyNumberFormat="1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64" fontId="3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top" wrapText="1"/>
      <protection/>
    </xf>
    <xf numFmtId="165" fontId="8" fillId="0" borderId="10" xfId="42" applyNumberFormat="1" applyFont="1" applyFill="1" applyBorder="1" applyAlignment="1">
      <alignment horizontal="center" vertical="center" textRotation="90" wrapText="1"/>
    </xf>
    <xf numFmtId="165" fontId="7" fillId="0" borderId="10" xfId="42" applyNumberFormat="1" applyFont="1" applyFill="1" applyBorder="1" applyAlignment="1">
      <alignment horizontal="center" vertical="center" textRotation="90" wrapText="1"/>
    </xf>
    <xf numFmtId="165" fontId="7" fillId="0" borderId="12" xfId="42" applyNumberFormat="1" applyFont="1" applyFill="1" applyBorder="1" applyAlignment="1">
      <alignment horizontal="center" vertical="center" textRotation="90" wrapText="1"/>
    </xf>
    <xf numFmtId="165" fontId="7" fillId="0" borderId="13" xfId="42" applyNumberFormat="1" applyFont="1" applyFill="1" applyBorder="1" applyAlignment="1">
      <alignment horizontal="center" vertical="center" textRotation="90" wrapText="1"/>
    </xf>
    <xf numFmtId="165" fontId="8" fillId="0" borderId="12" xfId="42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left"/>
    </xf>
    <xf numFmtId="0" fontId="2" fillId="0" borderId="0" xfId="58" applyFont="1" applyFill="1" applyBorder="1" applyAlignment="1">
      <alignment horizontal="center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iujetis maketi_lika" xfId="56"/>
    <cellStyle name="Normal_biujetis maketimdinaraZe" xfId="57"/>
    <cellStyle name="Normal_sawarmota statistika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990850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209550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990850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209550</xdr:rowOff>
    </xdr:from>
    <xdr:to>
      <xdr:col>2</xdr:col>
      <xdr:colOff>0</xdr:colOff>
      <xdr:row>3</xdr:row>
      <xdr:rowOff>209550</xdr:rowOff>
    </xdr:to>
    <xdr:sp>
      <xdr:nvSpPr>
        <xdr:cNvPr id="3" name="Line 3"/>
        <xdr:cNvSpPr>
          <a:spLocks/>
        </xdr:cNvSpPr>
      </xdr:nvSpPr>
      <xdr:spPr>
        <a:xfrm flipH="1">
          <a:off x="2990850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772025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209550</xdr:rowOff>
    </xdr:from>
    <xdr:to>
      <xdr:col>4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772025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209550</xdr:rowOff>
    </xdr:from>
    <xdr:to>
      <xdr:col>4</xdr:col>
      <xdr:colOff>0</xdr:colOff>
      <xdr:row>8</xdr:row>
      <xdr:rowOff>209550</xdr:rowOff>
    </xdr:to>
    <xdr:sp>
      <xdr:nvSpPr>
        <xdr:cNvPr id="3" name="Line 3"/>
        <xdr:cNvSpPr>
          <a:spLocks/>
        </xdr:cNvSpPr>
      </xdr:nvSpPr>
      <xdr:spPr>
        <a:xfrm flipH="1">
          <a:off x="4772025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L30" sqref="L30"/>
    </sheetView>
  </sheetViews>
  <sheetFormatPr defaultColWidth="9.140625" defaultRowHeight="12.75"/>
  <cols>
    <col min="1" max="1" width="8.421875" style="1" customWidth="1"/>
    <col min="2" max="2" width="36.421875" style="1" customWidth="1"/>
    <col min="3" max="3" width="13.28125" style="1" customWidth="1"/>
    <col min="4" max="4" width="9.28125" style="1" bestFit="1" customWidth="1"/>
    <col min="5" max="5" width="9.421875" style="1" bestFit="1" customWidth="1"/>
    <col min="6" max="7" width="9.28125" style="1" bestFit="1" customWidth="1"/>
    <col min="8" max="16384" width="9.140625" style="1" customWidth="1"/>
  </cols>
  <sheetData>
    <row r="1" spans="1:7" ht="12.75">
      <c r="A1" s="31" t="s">
        <v>38</v>
      </c>
      <c r="B1" s="31"/>
      <c r="C1" s="31"/>
      <c r="D1" s="31"/>
      <c r="E1" s="31"/>
      <c r="F1" s="31"/>
      <c r="G1" s="31"/>
    </row>
    <row r="2" ht="12.75">
      <c r="C2" s="1" t="s">
        <v>17</v>
      </c>
    </row>
    <row r="3" spans="1:3" ht="21.75" customHeight="1">
      <c r="A3" s="32" t="s">
        <v>18</v>
      </c>
      <c r="B3" s="32"/>
      <c r="C3" s="32"/>
    </row>
    <row r="4" spans="1:15" ht="16.5" customHeight="1">
      <c r="A4" s="33" t="s">
        <v>2</v>
      </c>
      <c r="B4" s="35" t="s">
        <v>3</v>
      </c>
      <c r="C4" s="33" t="s">
        <v>37</v>
      </c>
      <c r="D4" s="33" t="s">
        <v>19</v>
      </c>
      <c r="E4" s="33" t="s">
        <v>20</v>
      </c>
      <c r="F4" s="33" t="s">
        <v>21</v>
      </c>
      <c r="G4" s="33" t="s">
        <v>22</v>
      </c>
      <c r="H4" s="37"/>
      <c r="I4" s="37"/>
      <c r="J4" s="37"/>
      <c r="K4" s="37"/>
      <c r="L4" s="37"/>
      <c r="M4" s="37"/>
      <c r="N4" s="37"/>
      <c r="O4" s="37"/>
    </row>
    <row r="5" spans="1:15" ht="119.25" customHeight="1">
      <c r="A5" s="34"/>
      <c r="B5" s="36"/>
      <c r="C5" s="34"/>
      <c r="D5" s="34"/>
      <c r="E5" s="34"/>
      <c r="F5" s="34"/>
      <c r="G5" s="34"/>
      <c r="H5" s="37"/>
      <c r="I5" s="37"/>
      <c r="J5" s="37"/>
      <c r="K5" s="37"/>
      <c r="L5" s="37"/>
      <c r="M5" s="37"/>
      <c r="N5" s="37"/>
      <c r="O5" s="37"/>
    </row>
    <row r="6" spans="1:7" ht="42" customHeight="1">
      <c r="A6" s="6">
        <v>4700</v>
      </c>
      <c r="B6" s="7" t="s">
        <v>23</v>
      </c>
      <c r="C6" s="15">
        <f>C8+C13</f>
        <v>4500</v>
      </c>
      <c r="D6" s="15">
        <f>D8+D13</f>
        <v>1134.9470000000001</v>
      </c>
      <c r="E6" s="15">
        <f>E8+E13</f>
        <v>1264.9089999999999</v>
      </c>
      <c r="F6" s="15">
        <f>F8+F13</f>
        <v>1054.72</v>
      </c>
      <c r="G6" s="15">
        <f>G8+G13</f>
        <v>1045.424</v>
      </c>
    </row>
    <row r="7" spans="1:7" ht="16.5" customHeight="1">
      <c r="A7" s="3"/>
      <c r="B7" s="4" t="s">
        <v>24</v>
      </c>
      <c r="C7" s="9"/>
      <c r="D7" s="3"/>
      <c r="E7" s="3"/>
      <c r="F7" s="3"/>
      <c r="G7" s="3"/>
    </row>
    <row r="8" spans="1:7" ht="16.5" customHeight="1">
      <c r="A8" s="3"/>
      <c r="B8" s="4" t="s">
        <v>25</v>
      </c>
      <c r="C8" s="15">
        <f>C9+C10+C11+C12</f>
        <v>4485</v>
      </c>
      <c r="D8" s="15">
        <f>D9+D10+D11+D12</f>
        <v>1119.9470000000001</v>
      </c>
      <c r="E8" s="15">
        <f>E9+E10+E11+E12</f>
        <v>1264.9089999999999</v>
      </c>
      <c r="F8" s="15">
        <f>F9+F10+F11+F12</f>
        <v>1054.72</v>
      </c>
      <c r="G8" s="15">
        <f>G9+G10+G11+G12</f>
        <v>1045.424</v>
      </c>
    </row>
    <row r="9" spans="1:7" ht="15.75">
      <c r="A9" s="3"/>
      <c r="B9" s="10" t="s">
        <v>26</v>
      </c>
      <c r="C9" s="16">
        <f>C17</f>
        <v>1883.8</v>
      </c>
      <c r="D9" s="16">
        <f>D17</f>
        <v>470.95</v>
      </c>
      <c r="E9" s="16">
        <f>E17</f>
        <v>470.95</v>
      </c>
      <c r="F9" s="16">
        <f>F17</f>
        <v>470.95</v>
      </c>
      <c r="G9" s="16">
        <f>G17</f>
        <v>470.95</v>
      </c>
    </row>
    <row r="10" spans="1:7" ht="15.75">
      <c r="A10" s="3"/>
      <c r="B10" s="10" t="s">
        <v>27</v>
      </c>
      <c r="C10" s="16">
        <f>C18+C25+C29+C33+C37</f>
        <v>2565.2</v>
      </c>
      <c r="D10" s="17">
        <f>D18+D25+D29+D33+D37</f>
        <v>639.9970000000001</v>
      </c>
      <c r="E10" s="17">
        <f>E18+E25+E29+E33+E37</f>
        <v>784.959</v>
      </c>
      <c r="F10" s="17">
        <f>F18+F25+F29+F33+F37</f>
        <v>574.77</v>
      </c>
      <c r="G10" s="17">
        <f>G18+G25+G29+G33+G37</f>
        <v>565.4739999999999</v>
      </c>
    </row>
    <row r="11" spans="1:7" ht="31.5">
      <c r="A11" s="3"/>
      <c r="B11" s="10" t="s">
        <v>28</v>
      </c>
      <c r="C11" s="16">
        <f aca="true" t="shared" si="0" ref="C11:G13">C19</f>
        <v>26</v>
      </c>
      <c r="D11" s="16">
        <f t="shared" si="0"/>
        <v>6.5</v>
      </c>
      <c r="E11" s="16">
        <f t="shared" si="0"/>
        <v>6.5</v>
      </c>
      <c r="F11" s="16">
        <f t="shared" si="0"/>
        <v>6.5</v>
      </c>
      <c r="G11" s="16">
        <f t="shared" si="0"/>
        <v>6.5</v>
      </c>
    </row>
    <row r="12" spans="1:7" ht="15.75">
      <c r="A12" s="3"/>
      <c r="B12" s="10" t="s">
        <v>29</v>
      </c>
      <c r="C12" s="16">
        <f t="shared" si="0"/>
        <v>10</v>
      </c>
      <c r="D12" s="16">
        <f t="shared" si="0"/>
        <v>2.5</v>
      </c>
      <c r="E12" s="16">
        <f t="shared" si="0"/>
        <v>2.5</v>
      </c>
      <c r="F12" s="16">
        <f t="shared" si="0"/>
        <v>2.5</v>
      </c>
      <c r="G12" s="16">
        <f t="shared" si="0"/>
        <v>2.5</v>
      </c>
    </row>
    <row r="13" spans="1:7" ht="15.75">
      <c r="A13" s="3"/>
      <c r="B13" s="4" t="s">
        <v>30</v>
      </c>
      <c r="C13" s="16">
        <f t="shared" si="0"/>
        <v>15</v>
      </c>
      <c r="D13" s="2">
        <f t="shared" si="0"/>
        <v>15</v>
      </c>
      <c r="E13" s="2">
        <f t="shared" si="0"/>
        <v>0</v>
      </c>
      <c r="F13" s="2">
        <f t="shared" si="0"/>
        <v>0</v>
      </c>
      <c r="G13" s="2">
        <f t="shared" si="0"/>
        <v>0</v>
      </c>
    </row>
    <row r="14" spans="1:7" ht="44.25" customHeight="1">
      <c r="A14" s="6">
        <v>4701</v>
      </c>
      <c r="B14" s="7" t="s">
        <v>31</v>
      </c>
      <c r="C14" s="8">
        <f>C17+C18+C19+C20+C21</f>
        <v>2635</v>
      </c>
      <c r="D14" s="15">
        <f>D16+D21</f>
        <v>670.95</v>
      </c>
      <c r="E14" s="15">
        <f>E16+E21</f>
        <v>655.95</v>
      </c>
      <c r="F14" s="15">
        <f>F16+F21</f>
        <v>653.95</v>
      </c>
      <c r="G14" s="15">
        <f>G16+G21</f>
        <v>654.15</v>
      </c>
    </row>
    <row r="15" spans="1:7" ht="15.75">
      <c r="A15" s="3"/>
      <c r="B15" s="4" t="s">
        <v>24</v>
      </c>
      <c r="C15" s="9"/>
      <c r="D15" s="3"/>
      <c r="E15" s="3"/>
      <c r="F15" s="3"/>
      <c r="G15" s="3"/>
    </row>
    <row r="16" spans="1:7" ht="15.75">
      <c r="A16" s="3"/>
      <c r="B16" s="4" t="s">
        <v>25</v>
      </c>
      <c r="C16" s="14"/>
      <c r="D16" s="17">
        <f>D17+D18+D19+D20</f>
        <v>655.95</v>
      </c>
      <c r="E16" s="17">
        <f>E17+E18+E19+E20</f>
        <v>655.95</v>
      </c>
      <c r="F16" s="17">
        <f>F17+F18+F19+F20</f>
        <v>653.95</v>
      </c>
      <c r="G16" s="17">
        <f>G17+G18+G19+G20</f>
        <v>654.15</v>
      </c>
    </row>
    <row r="17" spans="1:7" ht="15.75">
      <c r="A17" s="3"/>
      <c r="B17" s="10" t="s">
        <v>26</v>
      </c>
      <c r="C17" s="19">
        <v>1883.8</v>
      </c>
      <c r="D17" s="17">
        <v>470.95</v>
      </c>
      <c r="E17" s="17">
        <v>470.95</v>
      </c>
      <c r="F17" s="17">
        <v>470.95</v>
      </c>
      <c r="G17" s="17">
        <v>470.95</v>
      </c>
    </row>
    <row r="18" spans="1:7" ht="15.75">
      <c r="A18" s="3"/>
      <c r="B18" s="10" t="s">
        <v>27</v>
      </c>
      <c r="C18" s="19">
        <v>700.2</v>
      </c>
      <c r="D18" s="17">
        <v>176</v>
      </c>
      <c r="E18" s="17">
        <v>176</v>
      </c>
      <c r="F18" s="17">
        <v>174</v>
      </c>
      <c r="G18" s="17">
        <v>174.2</v>
      </c>
    </row>
    <row r="19" spans="1:7" ht="31.5">
      <c r="A19" s="3"/>
      <c r="B19" s="10" t="s">
        <v>28</v>
      </c>
      <c r="C19" s="17">
        <v>26</v>
      </c>
      <c r="D19" s="17">
        <v>6.5</v>
      </c>
      <c r="E19" s="17">
        <v>6.5</v>
      </c>
      <c r="F19" s="17">
        <v>6.5</v>
      </c>
      <c r="G19" s="17">
        <v>6.5</v>
      </c>
    </row>
    <row r="20" spans="1:7" ht="15.75">
      <c r="A20" s="3"/>
      <c r="B20" s="10" t="s">
        <v>29</v>
      </c>
      <c r="C20" s="17">
        <v>10</v>
      </c>
      <c r="D20" s="17">
        <f>10/4</f>
        <v>2.5</v>
      </c>
      <c r="E20" s="17">
        <f>10/4</f>
        <v>2.5</v>
      </c>
      <c r="F20" s="17">
        <f>10/4</f>
        <v>2.5</v>
      </c>
      <c r="G20" s="17">
        <f>10/4</f>
        <v>2.5</v>
      </c>
    </row>
    <row r="21" spans="1:7" ht="15.75">
      <c r="A21" s="3"/>
      <c r="B21" s="4" t="s">
        <v>30</v>
      </c>
      <c r="C21" s="16">
        <v>15</v>
      </c>
      <c r="D21" s="17">
        <v>15</v>
      </c>
      <c r="E21" s="17"/>
      <c r="F21" s="17"/>
      <c r="G21" s="17"/>
    </row>
    <row r="22" spans="1:7" ht="45" customHeight="1">
      <c r="A22" s="6">
        <v>4702</v>
      </c>
      <c r="B22" s="7" t="s">
        <v>8</v>
      </c>
      <c r="C22" s="15">
        <f>C24</f>
        <v>918</v>
      </c>
      <c r="D22" s="15">
        <f>D24</f>
        <v>181.08</v>
      </c>
      <c r="E22" s="15">
        <f>E24</f>
        <v>385.9</v>
      </c>
      <c r="F22" s="15">
        <f>F24</f>
        <v>179.81</v>
      </c>
      <c r="G22" s="15">
        <f>G24</f>
        <v>171.21</v>
      </c>
    </row>
    <row r="23" spans="1:7" ht="15.75">
      <c r="A23" s="3"/>
      <c r="B23" s="4" t="s">
        <v>24</v>
      </c>
      <c r="C23" s="11"/>
      <c r="D23" s="3"/>
      <c r="E23" s="3"/>
      <c r="F23" s="3"/>
      <c r="G23" s="3"/>
    </row>
    <row r="24" spans="1:7" ht="15.75">
      <c r="A24" s="3"/>
      <c r="B24" s="4" t="s">
        <v>25</v>
      </c>
      <c r="C24" s="18">
        <f>C25</f>
        <v>918</v>
      </c>
      <c r="D24" s="17">
        <f>D25</f>
        <v>181.08</v>
      </c>
      <c r="E24" s="17">
        <f>E25</f>
        <v>385.9</v>
      </c>
      <c r="F24" s="17">
        <f>F25</f>
        <v>179.81</v>
      </c>
      <c r="G24" s="17">
        <f>G25</f>
        <v>171.21</v>
      </c>
    </row>
    <row r="25" spans="1:7" ht="15.75">
      <c r="A25" s="3"/>
      <c r="B25" s="10" t="s">
        <v>27</v>
      </c>
      <c r="C25" s="16">
        <f>D25+E25+F25+G25</f>
        <v>918</v>
      </c>
      <c r="D25" s="18">
        <v>181.08</v>
      </c>
      <c r="E25" s="18">
        <v>385.9</v>
      </c>
      <c r="F25" s="18">
        <v>179.81</v>
      </c>
      <c r="G25" s="18">
        <v>171.21</v>
      </c>
    </row>
    <row r="26" spans="1:7" ht="32.25" customHeight="1">
      <c r="A26" s="6">
        <v>4703</v>
      </c>
      <c r="B26" s="7" t="s">
        <v>32</v>
      </c>
      <c r="C26" s="15">
        <f>C28</f>
        <v>152</v>
      </c>
      <c r="D26" s="15">
        <f>D28</f>
        <v>39.05</v>
      </c>
      <c r="E26" s="15">
        <f>E28</f>
        <v>39.05</v>
      </c>
      <c r="F26" s="15">
        <f>F28</f>
        <v>36.95</v>
      </c>
      <c r="G26" s="15">
        <f>G28</f>
        <v>36.95</v>
      </c>
    </row>
    <row r="27" spans="1:7" ht="15.75">
      <c r="A27" s="3"/>
      <c r="B27" s="4" t="s">
        <v>24</v>
      </c>
      <c r="C27" s="12"/>
      <c r="D27" s="3"/>
      <c r="E27" s="3"/>
      <c r="F27" s="3"/>
      <c r="G27" s="3"/>
    </row>
    <row r="28" spans="1:7" ht="15.75">
      <c r="A28" s="3"/>
      <c r="B28" s="4" t="s">
        <v>25</v>
      </c>
      <c r="C28" s="16">
        <f>C29</f>
        <v>152</v>
      </c>
      <c r="D28" s="16">
        <f>D29</f>
        <v>39.05</v>
      </c>
      <c r="E28" s="16">
        <f>E29</f>
        <v>39.05</v>
      </c>
      <c r="F28" s="16">
        <f>F29</f>
        <v>36.95</v>
      </c>
      <c r="G28" s="16">
        <f>G29</f>
        <v>36.95</v>
      </c>
    </row>
    <row r="29" spans="1:7" ht="15.75">
      <c r="A29" s="3"/>
      <c r="B29" s="10" t="s">
        <v>27</v>
      </c>
      <c r="C29" s="16">
        <f>D29+E29+F29+G29</f>
        <v>152</v>
      </c>
      <c r="D29" s="17">
        <v>39.05</v>
      </c>
      <c r="E29" s="17">
        <v>39.05</v>
      </c>
      <c r="F29" s="17">
        <v>36.95</v>
      </c>
      <c r="G29" s="17">
        <f>F29</f>
        <v>36.95</v>
      </c>
    </row>
    <row r="30" spans="1:7" ht="40.5" customHeight="1">
      <c r="A30" s="6">
        <v>4704</v>
      </c>
      <c r="B30" s="7" t="s">
        <v>9</v>
      </c>
      <c r="C30" s="15">
        <f>C32</f>
        <v>445</v>
      </c>
      <c r="D30" s="15">
        <f>D32</f>
        <v>111.474</v>
      </c>
      <c r="E30" s="15">
        <f>E32</f>
        <v>111.474</v>
      </c>
      <c r="F30" s="15">
        <f>F32</f>
        <v>111.474</v>
      </c>
      <c r="G30" s="15">
        <f>G32</f>
        <v>110.578</v>
      </c>
    </row>
    <row r="31" spans="1:7" ht="15.75">
      <c r="A31" s="3"/>
      <c r="B31" s="4" t="s">
        <v>24</v>
      </c>
      <c r="C31" s="11"/>
      <c r="D31" s="3"/>
      <c r="E31" s="3"/>
      <c r="F31" s="3"/>
      <c r="G31" s="3"/>
    </row>
    <row r="32" spans="1:7" ht="15.75">
      <c r="A32" s="3"/>
      <c r="B32" s="4" t="s">
        <v>25</v>
      </c>
      <c r="C32" s="15">
        <f>C33</f>
        <v>445</v>
      </c>
      <c r="D32" s="3">
        <f>D33</f>
        <v>111.474</v>
      </c>
      <c r="E32" s="3">
        <f>E33</f>
        <v>111.474</v>
      </c>
      <c r="F32" s="3">
        <f>F33</f>
        <v>111.474</v>
      </c>
      <c r="G32" s="3">
        <f>G33</f>
        <v>110.578</v>
      </c>
    </row>
    <row r="33" spans="1:7" ht="15.75">
      <c r="A33" s="3"/>
      <c r="B33" s="10" t="s">
        <v>27</v>
      </c>
      <c r="C33" s="17">
        <f>D33+E33+F33+G33</f>
        <v>445</v>
      </c>
      <c r="D33" s="17">
        <v>111.474</v>
      </c>
      <c r="E33" s="17">
        <v>111.474</v>
      </c>
      <c r="F33" s="17">
        <v>111.474</v>
      </c>
      <c r="G33" s="17">
        <v>110.578</v>
      </c>
    </row>
    <row r="34" spans="1:7" ht="42.75" customHeight="1">
      <c r="A34" s="6">
        <v>4705</v>
      </c>
      <c r="B34" s="7" t="s">
        <v>10</v>
      </c>
      <c r="C34" s="15">
        <f>C36</f>
        <v>350</v>
      </c>
      <c r="D34" s="15">
        <f>D36</f>
        <v>132.393</v>
      </c>
      <c r="E34" s="15">
        <f>E36</f>
        <v>72.535</v>
      </c>
      <c r="F34" s="15">
        <f>F36</f>
        <v>72.536</v>
      </c>
      <c r="G34" s="15">
        <f>G36</f>
        <v>72.536</v>
      </c>
    </row>
    <row r="35" spans="1:7" ht="15.75">
      <c r="A35" s="3"/>
      <c r="B35" s="4" t="s">
        <v>24</v>
      </c>
      <c r="C35" s="11"/>
      <c r="D35" s="3"/>
      <c r="E35" s="3"/>
      <c r="F35" s="3"/>
      <c r="G35" s="3"/>
    </row>
    <row r="36" spans="1:7" ht="15.75">
      <c r="A36" s="3"/>
      <c r="B36" s="4" t="s">
        <v>25</v>
      </c>
      <c r="C36" s="18">
        <f>C37</f>
        <v>350</v>
      </c>
      <c r="D36" s="3">
        <f>D37</f>
        <v>132.393</v>
      </c>
      <c r="E36" s="3">
        <f>E37</f>
        <v>72.535</v>
      </c>
      <c r="F36" s="3">
        <f>F37</f>
        <v>72.536</v>
      </c>
      <c r="G36" s="3">
        <f>G37</f>
        <v>72.536</v>
      </c>
    </row>
    <row r="37" spans="1:7" ht="15.75">
      <c r="A37" s="3"/>
      <c r="B37" s="10" t="s">
        <v>27</v>
      </c>
      <c r="C37" s="16">
        <f>D37+E37+F37+G37</f>
        <v>350</v>
      </c>
      <c r="D37" s="17">
        <v>132.393</v>
      </c>
      <c r="E37" s="17">
        <v>72.535</v>
      </c>
      <c r="F37" s="17">
        <v>72.536</v>
      </c>
      <c r="G37" s="17">
        <v>72.536</v>
      </c>
    </row>
    <row r="38" spans="1:2" ht="12.75">
      <c r="A38" s="5"/>
      <c r="B38" s="5"/>
    </row>
    <row r="39" spans="1:2" ht="13.5">
      <c r="A39" s="5"/>
      <c r="B39" s="13"/>
    </row>
    <row r="40" spans="1:2" ht="12.75">
      <c r="A40" s="5"/>
      <c r="B40" s="5"/>
    </row>
    <row r="41" spans="1:2" ht="12.75">
      <c r="A41" s="5"/>
      <c r="B41" s="5"/>
    </row>
    <row r="42" spans="1:2" ht="13.5">
      <c r="A42" s="5"/>
      <c r="B42" s="13"/>
    </row>
    <row r="43" spans="1:2" ht="12.75">
      <c r="A43" s="5"/>
      <c r="B43" s="5"/>
    </row>
    <row r="44" spans="1:2" ht="12.75">
      <c r="A44" s="5"/>
      <c r="B44" s="5"/>
    </row>
    <row r="45" spans="1:2" ht="12.75">
      <c r="A45" s="5"/>
      <c r="B45" s="5"/>
    </row>
    <row r="46" spans="1:2" ht="12.75">
      <c r="A46" s="5"/>
      <c r="B46" s="5"/>
    </row>
    <row r="47" spans="1:2" ht="12.75">
      <c r="A47" s="5"/>
      <c r="B47" s="5"/>
    </row>
    <row r="48" spans="1:2" ht="12.75">
      <c r="A48" s="5"/>
      <c r="B48" s="5"/>
    </row>
    <row r="49" spans="1:2" ht="12.75">
      <c r="A49" s="5"/>
      <c r="B49" s="5"/>
    </row>
    <row r="50" spans="1:2" ht="12.75">
      <c r="A50" s="5"/>
      <c r="B50" s="5"/>
    </row>
    <row r="51" spans="1:2" ht="12.75">
      <c r="A51" s="5"/>
      <c r="B51" s="5"/>
    </row>
    <row r="52" spans="1:2" ht="12.75">
      <c r="A52" s="5"/>
      <c r="B52" s="5"/>
    </row>
    <row r="53" spans="1:2" ht="12.75">
      <c r="A53" s="5"/>
      <c r="B53" s="5"/>
    </row>
    <row r="54" spans="1:2" ht="12.75">
      <c r="A54" s="5"/>
      <c r="B54" s="5"/>
    </row>
    <row r="55" spans="1:2" ht="12.75">
      <c r="A55" s="5"/>
      <c r="B55" s="5"/>
    </row>
    <row r="56" spans="1:2" ht="12.75">
      <c r="A56" s="5"/>
      <c r="B56" s="5"/>
    </row>
    <row r="57" spans="1:2" ht="12.75">
      <c r="A57" s="5"/>
      <c r="B57" s="5"/>
    </row>
    <row r="58" spans="1:2" ht="12.75">
      <c r="A58" s="5"/>
      <c r="B58" s="5"/>
    </row>
    <row r="59" spans="1:2" ht="12.75">
      <c r="A59" s="5"/>
      <c r="B59" s="5"/>
    </row>
    <row r="60" spans="1:2" ht="12.75">
      <c r="A60" s="5"/>
      <c r="B60" s="5"/>
    </row>
    <row r="61" spans="1:2" ht="12.75">
      <c r="A61" s="5"/>
      <c r="B61" s="5"/>
    </row>
  </sheetData>
  <sheetProtection/>
  <mergeCells count="17">
    <mergeCell ref="N4:N5"/>
    <mergeCell ref="O4:O5"/>
    <mergeCell ref="H4:H5"/>
    <mergeCell ref="I4:I5"/>
    <mergeCell ref="J4:J5"/>
    <mergeCell ref="K4:K5"/>
    <mergeCell ref="L4:L5"/>
    <mergeCell ref="M4:M5"/>
    <mergeCell ref="A1:G1"/>
    <mergeCell ref="A3:C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 paperSize="9" scale="92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8.8515625" style="1" customWidth="1"/>
    <col min="2" max="2" width="44.28125" style="1" customWidth="1"/>
    <col min="3" max="3" width="10.00390625" style="1" customWidth="1"/>
    <col min="4" max="4" width="8.421875" style="1" customWidth="1"/>
    <col min="5" max="5" width="10.00390625" style="1" customWidth="1"/>
    <col min="6" max="6" width="9.00390625" style="1" customWidth="1"/>
    <col min="7" max="7" width="8.28125" style="1" customWidth="1"/>
    <col min="8" max="16384" width="9.140625" style="1" customWidth="1"/>
  </cols>
  <sheetData>
    <row r="1" spans="1:7" ht="25.5" customHeight="1">
      <c r="A1" s="38" t="s">
        <v>53</v>
      </c>
      <c r="B1" s="38"/>
      <c r="C1" s="38"/>
      <c r="D1" s="38"/>
      <c r="E1" s="38"/>
      <c r="F1" s="38"/>
      <c r="G1" s="38"/>
    </row>
    <row r="2" spans="1:7" ht="12.75">
      <c r="A2" s="39" t="s">
        <v>39</v>
      </c>
      <c r="B2" s="39"/>
      <c r="C2" s="39"/>
      <c r="D2" s="39"/>
      <c r="E2" s="39"/>
      <c r="F2" s="39"/>
      <c r="G2" s="39"/>
    </row>
    <row r="3" spans="1:7" ht="12.75">
      <c r="A3" s="39"/>
      <c r="B3" s="39"/>
      <c r="C3" s="39"/>
      <c r="D3" s="39"/>
      <c r="E3" s="39"/>
      <c r="F3" s="39"/>
      <c r="G3" s="39"/>
    </row>
    <row r="4" spans="1:7" ht="19.5" customHeight="1">
      <c r="A4" s="39"/>
      <c r="B4" s="39"/>
      <c r="C4" s="39"/>
      <c r="D4" s="39"/>
      <c r="E4" s="39"/>
      <c r="F4" s="39"/>
      <c r="G4" s="39"/>
    </row>
    <row r="5" spans="1:7" ht="2.25" customHeight="1">
      <c r="A5" s="40"/>
      <c r="B5" s="40"/>
      <c r="C5" s="40"/>
      <c r="D5" s="40"/>
      <c r="E5" s="40"/>
      <c r="F5" s="40"/>
      <c r="G5" s="40"/>
    </row>
    <row r="6" spans="1:7" ht="21">
      <c r="A6" s="41" t="s">
        <v>15</v>
      </c>
      <c r="B6" s="41"/>
      <c r="C6" s="41"/>
      <c r="D6" s="41"/>
      <c r="E6" s="41"/>
      <c r="F6" s="41"/>
      <c r="G6" s="41"/>
    </row>
    <row r="7" spans="1:7" ht="13.5">
      <c r="A7" s="42" t="s">
        <v>0</v>
      </c>
      <c r="B7" s="42"/>
      <c r="C7" s="42"/>
      <c r="D7" s="42"/>
      <c r="E7" s="42"/>
      <c r="F7" s="42"/>
      <c r="G7" s="42"/>
    </row>
    <row r="8" spans="1:7" ht="12.75">
      <c r="A8" s="43" t="s">
        <v>1</v>
      </c>
      <c r="B8" s="43"/>
      <c r="C8" s="43"/>
      <c r="D8" s="43"/>
      <c r="E8" s="43"/>
      <c r="F8" s="43"/>
      <c r="G8" s="43"/>
    </row>
    <row r="9" spans="1:7" ht="16.5" customHeight="1">
      <c r="A9" s="46" t="s">
        <v>2</v>
      </c>
      <c r="B9" s="35" t="s">
        <v>3</v>
      </c>
      <c r="C9" s="46" t="s">
        <v>12</v>
      </c>
      <c r="D9" s="46" t="s">
        <v>4</v>
      </c>
      <c r="E9" s="48" t="s">
        <v>5</v>
      </c>
      <c r="F9" s="48" t="s">
        <v>6</v>
      </c>
      <c r="G9" s="44" t="s">
        <v>7</v>
      </c>
    </row>
    <row r="10" spans="1:7" ht="93" customHeight="1">
      <c r="A10" s="47"/>
      <c r="B10" s="36"/>
      <c r="C10" s="47"/>
      <c r="D10" s="47"/>
      <c r="E10" s="47"/>
      <c r="F10" s="47"/>
      <c r="G10" s="45"/>
    </row>
    <row r="11" spans="1:7" ht="30">
      <c r="A11" s="6">
        <v>4702</v>
      </c>
      <c r="B11" s="7" t="s">
        <v>8</v>
      </c>
      <c r="C11" s="15">
        <f>SUM(C12:C18)</f>
        <v>918</v>
      </c>
      <c r="D11" s="15">
        <f>SUM(D12:D18)</f>
        <v>181.07999999999998</v>
      </c>
      <c r="E11" s="15">
        <f>SUM(E12:E18)</f>
        <v>385.90000000000003</v>
      </c>
      <c r="F11" s="15">
        <f>SUM(F12:F18)</f>
        <v>179.81</v>
      </c>
      <c r="G11" s="15">
        <f>SUM(G12:G18)</f>
        <v>171.21</v>
      </c>
    </row>
    <row r="12" spans="1:7" ht="15.75">
      <c r="A12" s="3"/>
      <c r="B12" s="4" t="s">
        <v>33</v>
      </c>
      <c r="C12" s="16">
        <f aca="true" t="shared" si="0" ref="C12:C21">D12+E12+F12+G12</f>
        <v>159.84</v>
      </c>
      <c r="D12" s="16">
        <v>38.58</v>
      </c>
      <c r="E12" s="16">
        <v>38.58</v>
      </c>
      <c r="F12" s="16">
        <v>38.58</v>
      </c>
      <c r="G12" s="16">
        <v>44.1</v>
      </c>
    </row>
    <row r="13" spans="1:7" ht="15.75">
      <c r="A13" s="3"/>
      <c r="B13" s="4" t="s">
        <v>34</v>
      </c>
      <c r="C13" s="16">
        <f t="shared" si="0"/>
        <v>113.64</v>
      </c>
      <c r="D13" s="16">
        <v>24.3</v>
      </c>
      <c r="E13" s="16">
        <v>40.74</v>
      </c>
      <c r="F13" s="16">
        <v>24.3</v>
      </c>
      <c r="G13" s="16">
        <v>24.3</v>
      </c>
    </row>
    <row r="14" spans="1:7" ht="15.75">
      <c r="A14" s="3"/>
      <c r="B14" s="4" t="s">
        <v>35</v>
      </c>
      <c r="C14" s="16">
        <f t="shared" si="0"/>
        <v>74</v>
      </c>
      <c r="D14" s="16"/>
      <c r="E14" s="16">
        <v>74</v>
      </c>
      <c r="F14" s="16"/>
      <c r="G14" s="16"/>
    </row>
    <row r="15" spans="1:7" ht="15.75">
      <c r="A15" s="3"/>
      <c r="B15" s="4" t="s">
        <v>36</v>
      </c>
      <c r="C15" s="16">
        <f t="shared" si="0"/>
        <v>317.15</v>
      </c>
      <c r="D15" s="16">
        <v>48.55</v>
      </c>
      <c r="E15" s="16">
        <v>163.9</v>
      </c>
      <c r="F15" s="16">
        <v>56.15</v>
      </c>
      <c r="G15" s="16">
        <v>48.55</v>
      </c>
    </row>
    <row r="16" spans="1:7" ht="15.75">
      <c r="A16" s="3"/>
      <c r="B16" s="4" t="s">
        <v>11</v>
      </c>
      <c r="C16" s="16">
        <f t="shared" si="0"/>
        <v>26.3</v>
      </c>
      <c r="D16" s="16">
        <v>6.95</v>
      </c>
      <c r="E16" s="16">
        <v>6.45</v>
      </c>
      <c r="F16" s="16">
        <v>6.45</v>
      </c>
      <c r="G16" s="16">
        <v>6.45</v>
      </c>
    </row>
    <row r="17" spans="1:7" ht="50.25" customHeight="1">
      <c r="A17" s="3"/>
      <c r="B17" s="4" t="s">
        <v>13</v>
      </c>
      <c r="C17" s="16">
        <f t="shared" si="0"/>
        <v>22.2</v>
      </c>
      <c r="D17" s="17">
        <v>5.55</v>
      </c>
      <c r="E17" s="17">
        <v>5.55</v>
      </c>
      <c r="F17" s="17">
        <v>5.55</v>
      </c>
      <c r="G17" s="17">
        <v>5.55</v>
      </c>
    </row>
    <row r="18" spans="1:7" ht="53.25" customHeight="1">
      <c r="A18" s="3"/>
      <c r="B18" s="4" t="s">
        <v>14</v>
      </c>
      <c r="C18" s="16">
        <f t="shared" si="0"/>
        <v>204.87</v>
      </c>
      <c r="D18" s="16">
        <v>57.15</v>
      </c>
      <c r="E18" s="17">
        <v>56.68</v>
      </c>
      <c r="F18" s="17">
        <v>48.78</v>
      </c>
      <c r="G18" s="17">
        <v>42.26</v>
      </c>
    </row>
    <row r="19" spans="1:7" ht="41.25" customHeight="1">
      <c r="A19" s="6">
        <v>240503</v>
      </c>
      <c r="B19" s="7" t="s">
        <v>16</v>
      </c>
      <c r="C19" s="15">
        <f>D19+E19+F19+G19</f>
        <v>152</v>
      </c>
      <c r="D19" s="17">
        <v>39.05</v>
      </c>
      <c r="E19" s="17">
        <v>39.05</v>
      </c>
      <c r="F19" s="17">
        <v>36.95</v>
      </c>
      <c r="G19" s="17">
        <f>F19</f>
        <v>36.95</v>
      </c>
    </row>
    <row r="20" spans="1:7" ht="42.75" customHeight="1">
      <c r="A20" s="6">
        <v>240504</v>
      </c>
      <c r="B20" s="7" t="s">
        <v>9</v>
      </c>
      <c r="C20" s="15">
        <f t="shared" si="0"/>
        <v>445</v>
      </c>
      <c r="D20" s="17">
        <v>111.474</v>
      </c>
      <c r="E20" s="17">
        <v>111.474</v>
      </c>
      <c r="F20" s="17">
        <v>111.474</v>
      </c>
      <c r="G20" s="17">
        <v>110.578</v>
      </c>
    </row>
    <row r="21" spans="1:7" ht="36.75" customHeight="1">
      <c r="A21" s="6">
        <v>240505</v>
      </c>
      <c r="B21" s="7" t="s">
        <v>10</v>
      </c>
      <c r="C21" s="15">
        <f t="shared" si="0"/>
        <v>350</v>
      </c>
      <c r="D21" s="17">
        <v>132.393</v>
      </c>
      <c r="E21" s="17">
        <v>72.535</v>
      </c>
      <c r="F21" s="17">
        <v>72.536</v>
      </c>
      <c r="G21" s="17">
        <v>72.536</v>
      </c>
    </row>
    <row r="22" spans="1:7" ht="12.75">
      <c r="A22" s="5"/>
      <c r="B22" s="5"/>
      <c r="C22" s="5"/>
      <c r="D22" s="5"/>
      <c r="E22" s="5"/>
      <c r="F22" s="5"/>
      <c r="G22" s="5"/>
    </row>
    <row r="23" spans="1:7" ht="12.75">
      <c r="A23" s="5"/>
      <c r="B23" s="5"/>
      <c r="C23" s="5"/>
      <c r="D23" s="5"/>
      <c r="E23" s="5"/>
      <c r="F23" s="5"/>
      <c r="G23" s="5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2.75">
      <c r="A30" s="5"/>
      <c r="B30" s="5"/>
      <c r="C30" s="5"/>
      <c r="D30" s="5"/>
      <c r="E30" s="5"/>
      <c r="F30" s="5"/>
      <c r="G30" s="5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</sheetData>
  <sheetProtection/>
  <mergeCells count="13">
    <mergeCell ref="G9:G10"/>
    <mergeCell ref="A9:A10"/>
    <mergeCell ref="B9:B10"/>
    <mergeCell ref="C9:C10"/>
    <mergeCell ref="D9:D10"/>
    <mergeCell ref="E9:E10"/>
    <mergeCell ref="F9:F10"/>
    <mergeCell ref="A1:G1"/>
    <mergeCell ref="A2:G4"/>
    <mergeCell ref="A5:G5"/>
    <mergeCell ref="A6:G6"/>
    <mergeCell ref="A7:G7"/>
    <mergeCell ref="A8:G8"/>
  </mergeCells>
  <printOptions/>
  <pageMargins left="0.7" right="0.7" top="0.75" bottom="0.75" header="0.3" footer="0.3"/>
  <pageSetup horizontalDpi="600" verticalDpi="600" orientation="portrait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G23"/>
  <sheetViews>
    <sheetView zoomScalePageLayoutView="0" workbookViewId="0" topLeftCell="A1">
      <selection activeCell="E5" sqref="E5:G5"/>
    </sheetView>
  </sheetViews>
  <sheetFormatPr defaultColWidth="9.140625" defaultRowHeight="12.75"/>
  <cols>
    <col min="1" max="1" width="47.28125" style="30" bestFit="1" customWidth="1"/>
    <col min="2" max="2" width="11.00390625" style="1" bestFit="1" customWidth="1"/>
    <col min="3" max="4" width="11.8515625" style="1" customWidth="1"/>
    <col min="5" max="6" width="11.57421875" style="1" customWidth="1"/>
    <col min="7" max="7" width="9.140625" style="1" customWidth="1"/>
    <col min="8" max="16384" width="9.140625" style="1" customWidth="1"/>
  </cols>
  <sheetData>
    <row r="2" ht="16.5">
      <c r="A2" s="20"/>
    </row>
    <row r="3" ht="16.5">
      <c r="A3" s="20"/>
    </row>
    <row r="4" ht="16.5">
      <c r="A4" s="20"/>
    </row>
    <row r="5" spans="1:7" ht="16.5">
      <c r="A5" s="20"/>
      <c r="E5" s="49" t="s">
        <v>52</v>
      </c>
      <c r="F5" s="49"/>
      <c r="G5" s="49"/>
    </row>
    <row r="6" ht="15.75">
      <c r="A6" s="21"/>
    </row>
    <row r="9" spans="1:6" ht="45" customHeight="1">
      <c r="A9" s="50" t="s">
        <v>40</v>
      </c>
      <c r="B9" s="50"/>
      <c r="C9" s="50"/>
      <c r="D9" s="50"/>
      <c r="E9" s="50"/>
      <c r="F9" s="50"/>
    </row>
    <row r="10" spans="1:6" ht="27">
      <c r="A10" s="22"/>
      <c r="B10" s="23" t="s">
        <v>41</v>
      </c>
      <c r="C10" s="23" t="s">
        <v>42</v>
      </c>
      <c r="D10" s="23" t="s">
        <v>43</v>
      </c>
      <c r="E10" s="23" t="s">
        <v>44</v>
      </c>
      <c r="F10" s="24" t="s">
        <v>45</v>
      </c>
    </row>
    <row r="11" spans="1:6" ht="13.5">
      <c r="A11" s="25" t="s">
        <v>46</v>
      </c>
      <c r="B11" s="25"/>
      <c r="C11" s="23"/>
      <c r="D11" s="23"/>
      <c r="E11" s="23"/>
      <c r="F11" s="25">
        <v>27222</v>
      </c>
    </row>
    <row r="12" spans="1:6" ht="13.5">
      <c r="A12" s="26" t="s">
        <v>47</v>
      </c>
      <c r="B12" s="25">
        <v>25000</v>
      </c>
      <c r="C12" s="25">
        <v>25000</v>
      </c>
      <c r="D12" s="25">
        <v>25000</v>
      </c>
      <c r="E12" s="25">
        <v>25000</v>
      </c>
      <c r="F12" s="25">
        <v>100000</v>
      </c>
    </row>
    <row r="13" spans="1:6" ht="13.5">
      <c r="A13" s="27" t="s">
        <v>45</v>
      </c>
      <c r="B13" s="28"/>
      <c r="C13" s="28"/>
      <c r="D13" s="28"/>
      <c r="E13" s="28"/>
      <c r="F13" s="28">
        <f>F11+F12</f>
        <v>127222</v>
      </c>
    </row>
    <row r="16" spans="1:6" ht="45" customHeight="1">
      <c r="A16" s="50" t="s">
        <v>48</v>
      </c>
      <c r="B16" s="50"/>
      <c r="C16" s="50"/>
      <c r="D16" s="50"/>
      <c r="E16" s="50"/>
      <c r="F16" s="50"/>
    </row>
    <row r="17" spans="1:6" ht="27">
      <c r="A17" s="22"/>
      <c r="B17" s="23" t="s">
        <v>41</v>
      </c>
      <c r="C17" s="23" t="s">
        <v>42</v>
      </c>
      <c r="D17" s="23" t="s">
        <v>43</v>
      </c>
      <c r="E17" s="23" t="s">
        <v>44</v>
      </c>
      <c r="F17" s="24" t="s">
        <v>45</v>
      </c>
    </row>
    <row r="18" spans="1:6" ht="13.5">
      <c r="A18" s="29" t="s">
        <v>49</v>
      </c>
      <c r="B18" s="25"/>
      <c r="C18" s="25">
        <v>20000</v>
      </c>
      <c r="D18" s="25">
        <v>20000</v>
      </c>
      <c r="E18" s="25">
        <v>20000</v>
      </c>
      <c r="F18" s="25">
        <f>B18+C18+D18+E18</f>
        <v>60000</v>
      </c>
    </row>
    <row r="19" spans="1:6" ht="13.5">
      <c r="A19" s="29" t="s">
        <v>50</v>
      </c>
      <c r="B19" s="25">
        <v>15000</v>
      </c>
      <c r="C19" s="25">
        <v>5000</v>
      </c>
      <c r="D19" s="25">
        <f>8000-3000</f>
        <v>5000</v>
      </c>
      <c r="E19" s="25">
        <f>8000-3000</f>
        <v>5000</v>
      </c>
      <c r="F19" s="25">
        <f>SUM(B19:E19)</f>
        <v>30000</v>
      </c>
    </row>
    <row r="20" spans="1:6" ht="13.5">
      <c r="A20" s="26" t="s">
        <v>27</v>
      </c>
      <c r="B20" s="25">
        <v>5000</v>
      </c>
      <c r="C20" s="25">
        <v>5000</v>
      </c>
      <c r="D20" s="25">
        <v>2000</v>
      </c>
      <c r="E20" s="25">
        <v>1000</v>
      </c>
      <c r="F20" s="25">
        <f>SUM(B20:E20)</f>
        <v>13000</v>
      </c>
    </row>
    <row r="21" spans="1:6" ht="13.5">
      <c r="A21" s="26" t="s">
        <v>51</v>
      </c>
      <c r="B21" s="25">
        <v>9000</v>
      </c>
      <c r="C21" s="25">
        <f>2000+3000</f>
        <v>5000</v>
      </c>
      <c r="D21" s="25">
        <f>3000</f>
        <v>3000</v>
      </c>
      <c r="E21" s="25">
        <f>1000+3000</f>
        <v>4000</v>
      </c>
      <c r="F21" s="25">
        <f>B21+C21+D21+E21</f>
        <v>21000</v>
      </c>
    </row>
    <row r="22" spans="1:6" ht="13.5">
      <c r="A22" s="26" t="s">
        <v>30</v>
      </c>
      <c r="B22" s="25"/>
      <c r="C22" s="25">
        <v>3222</v>
      </c>
      <c r="D22" s="25"/>
      <c r="E22" s="25"/>
      <c r="F22" s="25">
        <f>B22+C22+D22+E22</f>
        <v>3222</v>
      </c>
    </row>
    <row r="23" spans="1:6" ht="13.5">
      <c r="A23" s="27" t="s">
        <v>45</v>
      </c>
      <c r="B23" s="28">
        <f>SUM(B18:B21)</f>
        <v>29000</v>
      </c>
      <c r="C23" s="28">
        <f>SUM(C18:C22)</f>
        <v>38222</v>
      </c>
      <c r="D23" s="28">
        <f>SUM(D18:D21)</f>
        <v>30000</v>
      </c>
      <c r="E23" s="28">
        <f>SUM(E18:E21)</f>
        <v>30000</v>
      </c>
      <c r="F23" s="28">
        <f>SUM(F18:F22)</f>
        <v>127222</v>
      </c>
    </row>
  </sheetData>
  <sheetProtection/>
  <mergeCells count="3">
    <mergeCell ref="E5:G5"/>
    <mergeCell ref="A9:F9"/>
    <mergeCell ref="A16:F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mkavelashvili</cp:lastModifiedBy>
  <cp:lastPrinted>2012-12-28T12:31:02Z</cp:lastPrinted>
  <dcterms:created xsi:type="dcterms:W3CDTF">1996-10-14T23:33:28Z</dcterms:created>
  <dcterms:modified xsi:type="dcterms:W3CDTF">2014-01-23T12:40:58Z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