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tabatadze\Desktop\"/>
    </mc:Choice>
  </mc:AlternateContent>
  <bookViews>
    <workbookView xWindow="2700" yWindow="5085" windowWidth="21435" windowHeight="12870" tabRatio="508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I76" i="1" l="1"/>
  <c r="J76" i="1"/>
  <c r="H76" i="1"/>
  <c r="I68" i="1"/>
  <c r="J68" i="1"/>
  <c r="H68" i="1"/>
  <c r="I61" i="1"/>
  <c r="H61" i="1"/>
  <c r="I51" i="1"/>
  <c r="J51" i="1"/>
  <c r="H51" i="1"/>
  <c r="I46" i="1"/>
  <c r="H46" i="1"/>
  <c r="I40" i="1"/>
  <c r="J40" i="1"/>
  <c r="H40" i="1"/>
  <c r="I31" i="1"/>
  <c r="J31" i="1"/>
  <c r="H31" i="1"/>
  <c r="I18" i="1"/>
  <c r="J18" i="1"/>
  <c r="H18" i="1"/>
  <c r="I14" i="1"/>
  <c r="J14" i="1"/>
  <c r="H14" i="1"/>
  <c r="I7" i="1"/>
  <c r="J7" i="1"/>
  <c r="H7" i="1"/>
  <c r="H4" i="1" l="1"/>
  <c r="I4" i="1"/>
  <c r="J4" i="1"/>
  <c r="C40" i="1" l="1"/>
  <c r="D40" i="1"/>
  <c r="E40" i="1"/>
  <c r="F40" i="1"/>
  <c r="G40" i="1"/>
  <c r="B40" i="1"/>
  <c r="E76" i="1"/>
  <c r="F76" i="1"/>
  <c r="G76" i="1"/>
  <c r="C76" i="1"/>
  <c r="D76" i="1"/>
  <c r="B76" i="1"/>
  <c r="E61" i="1" l="1"/>
  <c r="F61" i="1"/>
  <c r="G61" i="1"/>
  <c r="F68" i="1"/>
  <c r="G68" i="1"/>
  <c r="E68" i="1"/>
  <c r="E46" i="1" l="1"/>
  <c r="F46" i="1"/>
  <c r="G46" i="1"/>
  <c r="C46" i="1"/>
  <c r="D46" i="1"/>
  <c r="E51" i="1"/>
  <c r="F51" i="1"/>
  <c r="C51" i="1"/>
  <c r="D51" i="1"/>
  <c r="E18" i="1" l="1"/>
  <c r="F18" i="1"/>
  <c r="G18" i="1"/>
  <c r="C18" i="1"/>
  <c r="D18" i="1"/>
  <c r="E14" i="1"/>
  <c r="F14" i="1"/>
  <c r="G14" i="1"/>
  <c r="C14" i="1"/>
  <c r="D14" i="1"/>
  <c r="G7" i="1"/>
  <c r="F7" i="1"/>
  <c r="E7" i="1"/>
  <c r="D7" i="1"/>
  <c r="C7" i="1"/>
  <c r="F31" i="1" l="1"/>
  <c r="E31" i="1"/>
  <c r="E4" i="1" l="1"/>
  <c r="F4" i="1"/>
  <c r="G31" i="1"/>
  <c r="G51" i="1"/>
  <c r="C68" i="1"/>
  <c r="D68" i="1"/>
  <c r="B68" i="1"/>
  <c r="C61" i="1"/>
  <c r="D61" i="1"/>
  <c r="B61" i="1"/>
  <c r="B51" i="1"/>
  <c r="B46" i="1"/>
  <c r="C31" i="1"/>
  <c r="D31" i="1"/>
  <c r="B31" i="1"/>
  <c r="B18" i="1"/>
  <c r="B14" i="1"/>
  <c r="B7" i="1"/>
  <c r="D4" i="1" l="1"/>
  <c r="G4" i="1"/>
  <c r="B4" i="1"/>
  <c r="C4" i="1"/>
</calcChain>
</file>

<file path=xl/sharedStrings.xml><?xml version="1.0" encoding="utf-8"?>
<sst xmlns="http://schemas.openxmlformats.org/spreadsheetml/2006/main" count="100" uniqueCount="88">
  <si>
    <t>საქართველო, სულ</t>
  </si>
  <si>
    <t>ქ. თბილისი</t>
  </si>
  <si>
    <t>აფხაზეთის არ</t>
  </si>
  <si>
    <t>აჭარის არ</t>
  </si>
  <si>
    <t>ქ. ბათუმი</t>
  </si>
  <si>
    <t>ქედის მუნიციპალიტეტი</t>
  </si>
  <si>
    <t>ქობულეთის მუნიციპალიტეტი</t>
  </si>
  <si>
    <t>შუახევის მუნიციპალიტეტი</t>
  </si>
  <si>
    <t>ხელვაჩაურის მუნიციპალიტეტი</t>
  </si>
  <si>
    <t>ხულოს მუნიციპალიტეტი</t>
  </si>
  <si>
    <t>გურია</t>
  </si>
  <si>
    <t>ლანჩხუთის მუნიციპალიტეტი</t>
  </si>
  <si>
    <t>ოზურგეთის მუნიციპალიტეტი</t>
  </si>
  <si>
    <t>ჩოხატაურის მუნიციპალიტეტი</t>
  </si>
  <si>
    <t>იმერეთი</t>
  </si>
  <si>
    <t>ქ. ქუთაისი</t>
  </si>
  <si>
    <t>ტყიბულის მუნიციპალიტეტი</t>
  </si>
  <si>
    <t>წყალტუბოს მუნიციპალიტეტი</t>
  </si>
  <si>
    <t>ჭიათურის მუნიციპალიტეტი</t>
  </si>
  <si>
    <t>ბაღდათის მუნიციპალიტეტი</t>
  </si>
  <si>
    <t>ვანის მუნიციპალიტეტი</t>
  </si>
  <si>
    <t>ზესტაფონის მუნიციპალიტეტი</t>
  </si>
  <si>
    <t>თერჯოლის მუნიციპალიტეტი</t>
  </si>
  <si>
    <t>სამტრედიის მუნიციპალიტეტი</t>
  </si>
  <si>
    <t>საჩხერის მუნიციპალიტეტი</t>
  </si>
  <si>
    <t>ხარაგაულის მუნიციპალიტეტი</t>
  </si>
  <si>
    <t>ხონის მუნიციპალიტეტი</t>
  </si>
  <si>
    <t>კახეთი</t>
  </si>
  <si>
    <t>ახმეტის მუნიციპალიტეტი</t>
  </si>
  <si>
    <t>გურჯაანის მუნიციპალიტეტი</t>
  </si>
  <si>
    <t>დედოფლისწყაროს მუნიციპალიტეტი</t>
  </si>
  <si>
    <t>ლაგოდეხის მუნიციპალიტეტი</t>
  </si>
  <si>
    <t>საგარეჯოს მუნიციპალიტეტი</t>
  </si>
  <si>
    <t>სიღნაღის მუნიციპალიტეტი</t>
  </si>
  <si>
    <t>ყვარლის მუნიციპალიტეტი</t>
  </si>
  <si>
    <t>მცხეთა–მთიანეთი</t>
  </si>
  <si>
    <t>ახალგორის მუნიციპალიტეტი</t>
  </si>
  <si>
    <t>დუშეთის მუნიციპალიტეტი</t>
  </si>
  <si>
    <t>თიანეთის მუნიციპალიტეტი</t>
  </si>
  <si>
    <t>მცხეთის მუნიციპალიტეტი</t>
  </si>
  <si>
    <t>ყაზბეგის მუნიციპალიტეტი</t>
  </si>
  <si>
    <t>რაჭა–ლეჩხუმი და ქვემო სვანეთი</t>
  </si>
  <si>
    <t>ამბროლაურის მუნიციპალიტეტი</t>
  </si>
  <si>
    <t>ლენტეხის მუნიციპალიტეტი</t>
  </si>
  <si>
    <t>ცაგერის მუნიციპალიტეტი</t>
  </si>
  <si>
    <t>სამეგრელო–ზემო სვანეთი</t>
  </si>
  <si>
    <t>აბაშის მუნიციპალიტეტი</t>
  </si>
  <si>
    <t>ზუგდიდის მუნიციპალიტეტი</t>
  </si>
  <si>
    <t>მარტვილის მუნიციპალიტეტი</t>
  </si>
  <si>
    <t>მესტიის მუნიციპალიტეტი</t>
  </si>
  <si>
    <t>სენაკის მუნიციპალიტეტი</t>
  </si>
  <si>
    <t>ჩხოროწყუს მუნიციპალიტეტი</t>
  </si>
  <si>
    <t>წალენჯიხის მუნიციპალიტეტი</t>
  </si>
  <si>
    <t>ხობის მუნიციპალიტეტი</t>
  </si>
  <si>
    <t>სამცხე–ჯავახეთი</t>
  </si>
  <si>
    <t>ადიგენის მუნიციპალიტეტი</t>
  </si>
  <si>
    <t>ასპინძის მუნიციპალიტეტი</t>
  </si>
  <si>
    <t>ახალქალაქის მუნიციპალიტეტი</t>
  </si>
  <si>
    <t>ახალციხის მუნიციპალიტეტი</t>
  </si>
  <si>
    <t>ბორჯომის მუნიციპალიტეტი</t>
  </si>
  <si>
    <t>ნინოწმინდის მუნიციპალიტეტი</t>
  </si>
  <si>
    <t>ქვემო ქართლი</t>
  </si>
  <si>
    <t>ქ. რუსთავი</t>
  </si>
  <si>
    <t>ბოლნისის მუნიციპალიტეტი</t>
  </si>
  <si>
    <t>გარდაბნის მუნიციპალიტეტი</t>
  </si>
  <si>
    <t>დმანისის მუნიციპალიტეტი</t>
  </si>
  <si>
    <t>მარნეულის მუნიციპალიტეტი</t>
  </si>
  <si>
    <t>წალკის მუნიციპალიტეტი</t>
  </si>
  <si>
    <t>შიდა ქართლი</t>
  </si>
  <si>
    <t>კასპის მუნიციპალიტეტი</t>
  </si>
  <si>
    <t>ქარელის მუნიციპალიტეტი</t>
  </si>
  <si>
    <t>ხაშურის მუნიციპალიტეტი</t>
  </si>
  <si>
    <t xml:space="preserve"> ჩართულ ბავშვთა რაოდენობა (აღსაზრდელები)</t>
  </si>
  <si>
    <t>2017/2018</t>
  </si>
  <si>
    <t>აღმზრდელ-პედაგოგი/ აღმზრდელი/აღმზრდელის თანაშემწე</t>
  </si>
  <si>
    <t>…</t>
  </si>
  <si>
    <t>სკოლამდელი სააღმზრდელო დაწესებულების რაოდენობა</t>
  </si>
  <si>
    <t>გორის მუნიციპალიტეტი</t>
  </si>
  <si>
    <t>თელავის მუნიციპალიტეტი</t>
  </si>
  <si>
    <t>ქ. ფოთი</t>
  </si>
  <si>
    <t>თეთრი წყაროს მუნიციპალიტეტი</t>
  </si>
  <si>
    <t>2019/2020</t>
  </si>
  <si>
    <t xml:space="preserve">ონის მუნიციპალიტეტი </t>
  </si>
  <si>
    <r>
      <t xml:space="preserve">აღმზრდელ-პედაგოგი/ აღმზრდელი/აღმზრდელის თანაშემწე                                                      </t>
    </r>
    <r>
      <rPr>
        <b/>
        <sz val="9"/>
        <color rgb="FFFF0000"/>
        <rFont val="Sylfaen"/>
        <family val="1"/>
      </rPr>
      <t xml:space="preserve"> </t>
    </r>
  </si>
  <si>
    <t xml:space="preserve">აღმზრდელ-პედაგოგი/ აღმზრდელი/აღმზრდელის თანაშემწე                                                </t>
  </si>
  <si>
    <t xml:space="preserve">2018/2019    </t>
  </si>
  <si>
    <r>
      <t>მონაცემები საჯარო სკოლამდელი აღზრდისა და განათლების დაწესებულებების შესახებ მუნიციპალიტეტების მიხედვით</t>
    </r>
    <r>
      <rPr>
        <vertAlign val="superscript"/>
        <sz val="11"/>
        <color theme="1"/>
        <rFont val="Sylfaen"/>
        <family val="1"/>
      </rPr>
      <t>1)</t>
    </r>
    <r>
      <rPr>
        <b/>
        <sz val="11"/>
        <color theme="1"/>
        <rFont val="Sylfae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theme="1"/>
        <rFont val="Sylfaen"/>
        <family val="1"/>
      </rPr>
      <t>(სასწავლო წლის დასაწყისისთვის, ერთეული)</t>
    </r>
  </si>
  <si>
    <r>
      <rPr>
        <vertAlign val="superscript"/>
        <sz val="9"/>
        <color indexed="8"/>
        <rFont val="Sylfaen"/>
        <family val="1"/>
      </rPr>
      <t>1)</t>
    </r>
    <r>
      <rPr>
        <sz val="9"/>
        <color indexed="8"/>
        <rFont val="Sylfaen"/>
        <family val="1"/>
      </rPr>
      <t>საანგარიშო პერიოდში ფაქტიურად მოქმედი დაწესებულებები.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</si>
</sst>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"/>
  </numFmts>
  <fonts count="27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2"/>
      <color indexed="8"/>
      <name val="Arial Narrow"/>
      <family val="2"/>
      <charset val="204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sz val="10"/>
      <color theme="1"/>
      <name val="Sylfaen"/>
      <family val="1"/>
    </font>
    <font>
      <sz val="9"/>
      <color theme="1"/>
      <name val="Sylfaen"/>
      <family val="1"/>
    </font>
    <font>
      <sz val="9"/>
      <color theme="1"/>
      <name val="Calibri"/>
      <family val="2"/>
      <scheme val="minor"/>
    </font>
    <font>
      <sz val="9"/>
      <name val="Sylfaen"/>
      <family val="1"/>
    </font>
    <font>
      <b/>
      <sz val="9"/>
      <color rgb="FFFF0000"/>
      <name val="Sylfaen"/>
      <family val="1"/>
    </font>
    <font>
      <b/>
      <sz val="10"/>
      <color indexed="8"/>
      <name val="Sylfaen"/>
      <family val="1"/>
    </font>
    <font>
      <sz val="10"/>
      <color theme="1"/>
      <name val="Calibri"/>
      <family val="2"/>
      <scheme val="minor"/>
    </font>
    <font>
      <sz val="10"/>
      <color indexed="8"/>
      <name val="Sylfaen"/>
      <family val="1"/>
    </font>
    <font>
      <sz val="10"/>
      <name val="Sylfaen"/>
      <family val="1"/>
    </font>
    <font>
      <sz val="10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9"/>
      <color indexed="8"/>
      <name val="Sylfaen"/>
      <family val="1"/>
    </font>
    <font>
      <b/>
      <sz val="11"/>
      <name val="Arial"/>
      <family val="2"/>
    </font>
    <font>
      <sz val="11"/>
      <name val="Calibri"/>
      <family val="2"/>
      <scheme val="minor"/>
    </font>
    <font>
      <vertAlign val="superscript"/>
      <sz val="11"/>
      <color theme="1"/>
      <name val="Sylfaen"/>
      <family val="1"/>
    </font>
    <font>
      <vertAlign val="superscript"/>
      <sz val="9"/>
      <color indexed="8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2" borderId="0" xfId="0" applyFont="1" applyFill="1" applyAlignment="1">
      <alignment horizontal="left" vertical="top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10" fillId="2" borderId="2" xfId="0" applyFont="1" applyFill="1" applyBorder="1" applyAlignment="1" applyProtection="1">
      <alignment horizontal="left" vertical="top"/>
      <protection locked="0"/>
    </xf>
    <xf numFmtId="164" fontId="15" fillId="2" borderId="2" xfId="0" applyNumberFormat="1" applyFont="1" applyFill="1" applyBorder="1" applyAlignment="1">
      <alignment vertical="top"/>
    </xf>
    <xf numFmtId="164" fontId="16" fillId="2" borderId="0" xfId="0" applyNumberFormat="1" applyFont="1" applyFill="1" applyAlignment="1">
      <alignment horizontal="right" vertical="top"/>
    </xf>
    <xf numFmtId="0" fontId="11" fillId="2" borderId="0" xfId="0" applyFont="1" applyFill="1" applyAlignment="1">
      <alignment horizontal="left" vertical="top"/>
    </xf>
    <xf numFmtId="0" fontId="10" fillId="2" borderId="0" xfId="0" applyFont="1" applyFill="1" applyAlignment="1" applyProtection="1">
      <alignment horizontal="left" vertical="center"/>
      <protection locked="0"/>
    </xf>
    <xf numFmtId="164" fontId="15" fillId="2" borderId="0" xfId="0" applyNumberFormat="1" applyFont="1" applyFill="1" applyAlignment="1">
      <alignment vertical="center"/>
    </xf>
    <xf numFmtId="164" fontId="16" fillId="2" borderId="0" xfId="0" applyNumberFormat="1" applyFont="1" applyFill="1" applyAlignment="1">
      <alignment horizontal="right" vertical="center"/>
    </xf>
    <xf numFmtId="0" fontId="11" fillId="2" borderId="0" xfId="0" applyFont="1" applyFill="1" applyAlignment="1">
      <alignment horizontal="left" vertical="center"/>
    </xf>
    <xf numFmtId="0" fontId="10" fillId="2" borderId="0" xfId="0" applyFont="1" applyFill="1" applyAlignment="1" applyProtection="1">
      <alignment horizontal="left" vertical="top"/>
      <protection locked="0"/>
    </xf>
    <xf numFmtId="164" fontId="15" fillId="2" borderId="0" xfId="0" applyNumberFormat="1" applyFont="1" applyFill="1" applyAlignment="1">
      <alignment horizontal="right" vertical="center"/>
    </xf>
    <xf numFmtId="164" fontId="15" fillId="2" borderId="0" xfId="0" applyNumberFormat="1" applyFont="1" applyFill="1" applyBorder="1" applyAlignment="1">
      <alignment horizontal="right" vertical="top"/>
    </xf>
    <xf numFmtId="164" fontId="15" fillId="2" borderId="0" xfId="0" applyNumberFormat="1" applyFont="1" applyFill="1" applyAlignment="1">
      <alignment vertical="top"/>
    </xf>
    <xf numFmtId="0" fontId="12" fillId="2" borderId="0" xfId="0" applyFont="1" applyFill="1" applyAlignment="1" applyProtection="1">
      <alignment horizontal="left" vertical="top"/>
      <protection locked="0"/>
    </xf>
    <xf numFmtId="164" fontId="17" fillId="2" borderId="0" xfId="0" applyNumberFormat="1" applyFont="1" applyFill="1" applyAlignment="1">
      <alignment vertical="top"/>
    </xf>
    <xf numFmtId="164" fontId="17" fillId="2" borderId="0" xfId="0" applyNumberFormat="1" applyFont="1" applyFill="1" applyAlignment="1">
      <alignment horizontal="right" vertical="top"/>
    </xf>
    <xf numFmtId="164" fontId="18" fillId="2" borderId="0" xfId="0" applyNumberFormat="1" applyFont="1" applyFill="1" applyAlignment="1">
      <alignment horizontal="right" vertical="top"/>
    </xf>
    <xf numFmtId="164" fontId="19" fillId="2" borderId="0" xfId="0" applyNumberFormat="1" applyFont="1" applyFill="1" applyAlignment="1">
      <alignment horizontal="right" vertical="top"/>
    </xf>
    <xf numFmtId="0" fontId="12" fillId="2" borderId="0" xfId="0" applyFont="1" applyFill="1" applyAlignment="1" applyProtection="1">
      <alignment horizontal="left" vertical="center"/>
      <protection locked="0"/>
    </xf>
    <xf numFmtId="164" fontId="17" fillId="2" borderId="0" xfId="0" applyNumberFormat="1" applyFont="1" applyFill="1" applyAlignment="1">
      <alignment horizontal="right" vertical="center"/>
    </xf>
    <xf numFmtId="0" fontId="11" fillId="2" borderId="0" xfId="0" applyFont="1" applyFill="1" applyAlignment="1">
      <alignment horizontal="right" vertical="center"/>
    </xf>
    <xf numFmtId="0" fontId="13" fillId="2" borderId="0" xfId="0" applyFont="1" applyFill="1" applyAlignment="1" applyProtection="1">
      <alignment horizontal="left" vertical="center"/>
      <protection locked="0"/>
    </xf>
    <xf numFmtId="164" fontId="19" fillId="2" borderId="0" xfId="0" applyNumberFormat="1" applyFont="1" applyFill="1" applyAlignment="1">
      <alignment vertical="center"/>
    </xf>
    <xf numFmtId="164" fontId="19" fillId="2" borderId="0" xfId="0" applyNumberFormat="1" applyFont="1" applyFill="1" applyAlignment="1">
      <alignment horizontal="right" vertical="center"/>
    </xf>
    <xf numFmtId="0" fontId="14" fillId="2" borderId="0" xfId="0" applyFont="1" applyFill="1" applyAlignment="1">
      <alignment horizontal="left" vertical="center"/>
    </xf>
    <xf numFmtId="49" fontId="10" fillId="2" borderId="0" xfId="0" applyNumberFormat="1" applyFont="1" applyFill="1" applyAlignment="1" applyProtection="1">
      <alignment horizontal="left" vertical="top"/>
      <protection locked="0"/>
    </xf>
    <xf numFmtId="164" fontId="20" fillId="2" borderId="0" xfId="0" applyNumberFormat="1" applyFont="1" applyFill="1" applyAlignment="1">
      <alignment vertical="top"/>
    </xf>
    <xf numFmtId="0" fontId="12" fillId="2" borderId="0" xfId="0" applyFont="1" applyFill="1" applyAlignment="1" applyProtection="1">
      <alignment horizontal="left" vertical="top" wrapText="1"/>
      <protection locked="0"/>
    </xf>
    <xf numFmtId="164" fontId="17" fillId="2" borderId="0" xfId="0" applyNumberFormat="1" applyFont="1" applyFill="1" applyAlignment="1">
      <alignment vertical="center"/>
    </xf>
    <xf numFmtId="0" fontId="13" fillId="2" borderId="0" xfId="0" applyFont="1" applyFill="1" applyAlignment="1" applyProtection="1">
      <alignment horizontal="left" vertical="top"/>
      <protection locked="0"/>
    </xf>
    <xf numFmtId="164" fontId="19" fillId="2" borderId="0" xfId="0" applyNumberFormat="1" applyFont="1" applyFill="1" applyAlignment="1">
      <alignment vertical="top"/>
    </xf>
    <xf numFmtId="0" fontId="14" fillId="2" borderId="0" xfId="0" applyFont="1" applyFill="1" applyAlignment="1">
      <alignment horizontal="left" vertical="top"/>
    </xf>
    <xf numFmtId="0" fontId="10" fillId="2" borderId="0" xfId="0" applyFont="1" applyFill="1" applyAlignment="1" applyProtection="1">
      <alignment horizontal="left" vertical="top" wrapText="1"/>
      <protection locked="0"/>
    </xf>
    <xf numFmtId="0" fontId="10" fillId="2" borderId="0" xfId="0" applyFont="1" applyFill="1" applyBorder="1" applyAlignment="1" applyProtection="1">
      <alignment vertical="top"/>
      <protection locked="0"/>
    </xf>
    <xf numFmtId="0" fontId="12" fillId="2" borderId="0" xfId="0" applyFont="1" applyFill="1" applyBorder="1" applyAlignment="1" applyProtection="1">
      <alignment horizontal="left" vertical="top"/>
      <protection locked="0"/>
    </xf>
    <xf numFmtId="0" fontId="10" fillId="2" borderId="0" xfId="0" applyFont="1" applyFill="1" applyBorder="1" applyAlignment="1" applyProtection="1">
      <alignment horizontal="left" vertical="top"/>
      <protection locked="0"/>
    </xf>
    <xf numFmtId="0" fontId="12" fillId="2" borderId="1" xfId="0" applyFont="1" applyFill="1" applyBorder="1" applyAlignment="1" applyProtection="1">
      <alignment horizontal="left" vertical="top"/>
      <protection locked="0"/>
    </xf>
    <xf numFmtId="164" fontId="17" fillId="2" borderId="1" xfId="0" applyNumberFormat="1" applyFont="1" applyFill="1" applyBorder="1" applyAlignment="1">
      <alignment vertical="top"/>
    </xf>
    <xf numFmtId="164" fontId="17" fillId="2" borderId="1" xfId="0" applyNumberFormat="1" applyFont="1" applyFill="1" applyBorder="1" applyAlignment="1">
      <alignment horizontal="right" vertical="top"/>
    </xf>
    <xf numFmtId="164" fontId="18" fillId="2" borderId="1" xfId="0" applyNumberFormat="1" applyFont="1" applyFill="1" applyBorder="1" applyAlignment="1">
      <alignment horizontal="right" vertical="top"/>
    </xf>
    <xf numFmtId="0" fontId="0" fillId="2" borderId="0" xfId="0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right" vertical="top"/>
    </xf>
    <xf numFmtId="0" fontId="6" fillId="2" borderId="4" xfId="0" applyFont="1" applyFill="1" applyBorder="1" applyAlignment="1">
      <alignment horizontal="center" vertical="center" wrapText="1"/>
    </xf>
    <xf numFmtId="164" fontId="15" fillId="2" borderId="6" xfId="0" applyNumberFormat="1" applyFont="1" applyFill="1" applyBorder="1" applyAlignment="1">
      <alignment vertical="top"/>
    </xf>
    <xf numFmtId="164" fontId="15" fillId="2" borderId="7" xfId="0" applyNumberFormat="1" applyFont="1" applyFill="1" applyBorder="1" applyAlignment="1">
      <alignment vertical="center"/>
    </xf>
    <xf numFmtId="164" fontId="15" fillId="2" borderId="7" xfId="0" applyNumberFormat="1" applyFont="1" applyFill="1" applyBorder="1" applyAlignment="1">
      <alignment horizontal="right" vertical="center"/>
    </xf>
    <xf numFmtId="164" fontId="15" fillId="2" borderId="7" xfId="0" applyNumberFormat="1" applyFont="1" applyFill="1" applyBorder="1" applyAlignment="1">
      <alignment vertical="top"/>
    </xf>
    <xf numFmtId="164" fontId="17" fillId="2" borderId="7" xfId="0" applyNumberFormat="1" applyFont="1" applyFill="1" applyBorder="1" applyAlignment="1">
      <alignment horizontal="right" vertical="top"/>
    </xf>
    <xf numFmtId="164" fontId="17" fillId="2" borderId="7" xfId="0" applyNumberFormat="1" applyFont="1" applyFill="1" applyBorder="1" applyAlignment="1">
      <alignment horizontal="right" vertical="center"/>
    </xf>
    <xf numFmtId="164" fontId="19" fillId="2" borderId="7" xfId="0" applyNumberFormat="1" applyFont="1" applyFill="1" applyBorder="1" applyAlignment="1">
      <alignment vertical="center"/>
    </xf>
    <xf numFmtId="164" fontId="17" fillId="2" borderId="7" xfId="0" applyNumberFormat="1" applyFont="1" applyFill="1" applyBorder="1" applyAlignment="1">
      <alignment vertical="top"/>
    </xf>
    <xf numFmtId="164" fontId="19" fillId="2" borderId="7" xfId="0" applyNumberFormat="1" applyFont="1" applyFill="1" applyBorder="1" applyAlignment="1">
      <alignment horizontal="right" vertical="top"/>
    </xf>
    <xf numFmtId="164" fontId="19" fillId="2" borderId="7" xfId="0" applyNumberFormat="1" applyFont="1" applyFill="1" applyBorder="1" applyAlignment="1">
      <alignment vertical="top"/>
    </xf>
    <xf numFmtId="164" fontId="17" fillId="2" borderId="8" xfId="0" applyNumberFormat="1" applyFont="1" applyFill="1" applyBorder="1" applyAlignment="1">
      <alignment horizontal="right" vertical="top"/>
    </xf>
    <xf numFmtId="0" fontId="8" fillId="2" borderId="4" xfId="0" applyFont="1" applyFill="1" applyBorder="1" applyAlignment="1">
      <alignment horizontal="center" vertical="center" wrapText="1"/>
    </xf>
    <xf numFmtId="164" fontId="19" fillId="2" borderId="7" xfId="0" applyNumberFormat="1" applyFont="1" applyFill="1" applyBorder="1" applyAlignment="1">
      <alignment horizontal="right" vertical="center"/>
    </xf>
    <xf numFmtId="0" fontId="22" fillId="2" borderId="0" xfId="0" applyFont="1" applyFill="1" applyAlignment="1" applyProtection="1">
      <alignment horizontal="left" vertical="top"/>
      <protection locked="0"/>
    </xf>
    <xf numFmtId="0" fontId="8" fillId="2" borderId="3" xfId="0" applyFont="1" applyFill="1" applyBorder="1" applyAlignment="1">
      <alignment horizontal="center" vertical="center" wrapText="1"/>
    </xf>
    <xf numFmtId="164" fontId="20" fillId="2" borderId="2" xfId="0" applyNumberFormat="1" applyFont="1" applyFill="1" applyBorder="1" applyAlignment="1">
      <alignment vertical="top"/>
    </xf>
    <xf numFmtId="164" fontId="20" fillId="2" borderId="6" xfId="0" applyNumberFormat="1" applyFont="1" applyFill="1" applyBorder="1" applyAlignment="1">
      <alignment vertical="top"/>
    </xf>
    <xf numFmtId="164" fontId="20" fillId="2" borderId="0" xfId="0" applyNumberFormat="1" applyFont="1" applyFill="1" applyAlignment="1">
      <alignment horizontal="right" vertical="center"/>
    </xf>
    <xf numFmtId="164" fontId="20" fillId="2" borderId="7" xfId="0" applyNumberFormat="1" applyFont="1" applyFill="1" applyBorder="1" applyAlignment="1">
      <alignment horizontal="right" vertical="center"/>
    </xf>
    <xf numFmtId="164" fontId="20" fillId="2" borderId="0" xfId="0" applyNumberFormat="1" applyFont="1" applyFill="1" applyBorder="1" applyAlignment="1">
      <alignment vertical="top"/>
    </xf>
    <xf numFmtId="164" fontId="20" fillId="2" borderId="7" xfId="0" applyNumberFormat="1" applyFont="1" applyFill="1" applyBorder="1" applyAlignment="1">
      <alignment vertical="top"/>
    </xf>
    <xf numFmtId="164" fontId="20" fillId="2" borderId="0" xfId="0" applyNumberFormat="1" applyFont="1" applyFill="1" applyAlignment="1">
      <alignment horizontal="right" vertical="top"/>
    </xf>
    <xf numFmtId="164" fontId="20" fillId="2" borderId="7" xfId="0" applyNumberFormat="1" applyFont="1" applyFill="1" applyBorder="1" applyAlignment="1">
      <alignment horizontal="right" vertical="top"/>
    </xf>
    <xf numFmtId="164" fontId="19" fillId="2" borderId="1" xfId="0" applyNumberFormat="1" applyFont="1" applyFill="1" applyBorder="1" applyAlignment="1">
      <alignment horizontal="right" vertical="top"/>
    </xf>
    <xf numFmtId="164" fontId="19" fillId="2" borderId="8" xfId="0" applyNumberFormat="1" applyFont="1" applyFill="1" applyBorder="1" applyAlignment="1">
      <alignment horizontal="right" vertical="top"/>
    </xf>
    <xf numFmtId="0" fontId="24" fillId="2" borderId="0" xfId="0" applyFont="1" applyFill="1" applyAlignment="1">
      <alignment horizontal="left" vertical="top"/>
    </xf>
    <xf numFmtId="0" fontId="21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zoomScaleNormal="100" workbookViewId="0">
      <pane xSplit="1" topLeftCell="B1" activePane="topRight" state="frozen"/>
      <selection activeCell="A61" sqref="A61"/>
      <selection pane="topRight" sqref="A1:J1"/>
    </sheetView>
  </sheetViews>
  <sheetFormatPr defaultRowHeight="15.75" x14ac:dyDescent="0.25"/>
  <cols>
    <col min="1" max="1" width="35.140625" style="44" customWidth="1"/>
    <col min="2" max="4" width="24.7109375" style="45" customWidth="1"/>
    <col min="5" max="7" width="24.7109375" style="73" customWidth="1"/>
    <col min="8" max="10" width="24.7109375" style="46" customWidth="1"/>
    <col min="11" max="16384" width="9.140625" style="44"/>
  </cols>
  <sheetData>
    <row r="1" spans="1:10" s="1" customFormat="1" ht="30" customHeight="1" x14ac:dyDescent="0.25">
      <c r="A1" s="79" t="s">
        <v>86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s="1" customFormat="1" ht="30" customHeight="1" x14ac:dyDescent="0.25">
      <c r="A2" s="75"/>
      <c r="B2" s="77" t="s">
        <v>73</v>
      </c>
      <c r="C2" s="77"/>
      <c r="D2" s="77"/>
      <c r="E2" s="78" t="s">
        <v>85</v>
      </c>
      <c r="F2" s="78"/>
      <c r="G2" s="78"/>
      <c r="H2" s="74" t="s">
        <v>81</v>
      </c>
      <c r="I2" s="74"/>
      <c r="J2" s="74"/>
    </row>
    <row r="3" spans="1:10" s="4" customFormat="1" ht="45" customHeight="1" x14ac:dyDescent="0.25">
      <c r="A3" s="76"/>
      <c r="B3" s="2" t="s">
        <v>76</v>
      </c>
      <c r="C3" s="2" t="s">
        <v>72</v>
      </c>
      <c r="D3" s="47" t="s">
        <v>74</v>
      </c>
      <c r="E3" s="62" t="s">
        <v>76</v>
      </c>
      <c r="F3" s="62" t="s">
        <v>72</v>
      </c>
      <c r="G3" s="59" t="s">
        <v>84</v>
      </c>
      <c r="H3" s="3" t="s">
        <v>76</v>
      </c>
      <c r="I3" s="3" t="s">
        <v>72</v>
      </c>
      <c r="J3" s="3" t="s">
        <v>83</v>
      </c>
    </row>
    <row r="4" spans="1:10" s="8" customFormat="1" ht="15" customHeight="1" x14ac:dyDescent="0.25">
      <c r="A4" s="5" t="s">
        <v>0</v>
      </c>
      <c r="B4" s="6">
        <f t="shared" ref="B4:J4" si="0">B5+B7+B14+B18+B31+B40+B46+B51+B61+B68+B76</f>
        <v>1540</v>
      </c>
      <c r="C4" s="6">
        <f t="shared" si="0"/>
        <v>162879</v>
      </c>
      <c r="D4" s="48">
        <f t="shared" si="0"/>
        <v>12364</v>
      </c>
      <c r="E4" s="63">
        <f t="shared" si="0"/>
        <v>1574</v>
      </c>
      <c r="F4" s="63">
        <f t="shared" si="0"/>
        <v>161848</v>
      </c>
      <c r="G4" s="64">
        <f t="shared" si="0"/>
        <v>13338</v>
      </c>
      <c r="H4" s="7">
        <f t="shared" si="0"/>
        <v>1621</v>
      </c>
      <c r="I4" s="7">
        <f t="shared" si="0"/>
        <v>164605</v>
      </c>
      <c r="J4" s="7">
        <f t="shared" si="0"/>
        <v>14309</v>
      </c>
    </row>
    <row r="5" spans="1:10" s="12" customFormat="1" ht="15" customHeight="1" x14ac:dyDescent="0.25">
      <c r="A5" s="9" t="s">
        <v>1</v>
      </c>
      <c r="B5" s="10">
        <v>171</v>
      </c>
      <c r="C5" s="10">
        <v>61500</v>
      </c>
      <c r="D5" s="49">
        <v>4164</v>
      </c>
      <c r="E5" s="65">
        <v>180</v>
      </c>
      <c r="F5" s="65">
        <v>60847</v>
      </c>
      <c r="G5" s="66">
        <v>4808</v>
      </c>
      <c r="H5" s="11">
        <v>185</v>
      </c>
      <c r="I5" s="11">
        <v>60968</v>
      </c>
      <c r="J5" s="11">
        <v>4911</v>
      </c>
    </row>
    <row r="6" spans="1:10" s="8" customFormat="1" ht="15" customHeight="1" x14ac:dyDescent="0.25">
      <c r="A6" s="13" t="s">
        <v>2</v>
      </c>
      <c r="B6" s="14" t="s">
        <v>75</v>
      </c>
      <c r="C6" s="14" t="s">
        <v>75</v>
      </c>
      <c r="D6" s="50" t="s">
        <v>75</v>
      </c>
      <c r="E6" s="65" t="s">
        <v>75</v>
      </c>
      <c r="F6" s="65" t="s">
        <v>75</v>
      </c>
      <c r="G6" s="66" t="s">
        <v>75</v>
      </c>
      <c r="H6" s="15" t="s">
        <v>75</v>
      </c>
      <c r="I6" s="15" t="s">
        <v>75</v>
      </c>
      <c r="J6" s="15" t="s">
        <v>75</v>
      </c>
    </row>
    <row r="7" spans="1:10" s="8" customFormat="1" ht="15" customHeight="1" x14ac:dyDescent="0.25">
      <c r="A7" s="13" t="s">
        <v>3</v>
      </c>
      <c r="B7" s="16">
        <f t="shared" ref="B7:G7" si="1">SUM(B8:B13)</f>
        <v>115</v>
      </c>
      <c r="C7" s="16">
        <f t="shared" si="1"/>
        <v>13459</v>
      </c>
      <c r="D7" s="51">
        <f t="shared" si="1"/>
        <v>964</v>
      </c>
      <c r="E7" s="67">
        <f t="shared" si="1"/>
        <v>123</v>
      </c>
      <c r="F7" s="30">
        <f t="shared" si="1"/>
        <v>14034</v>
      </c>
      <c r="G7" s="68">
        <f t="shared" si="1"/>
        <v>1085</v>
      </c>
      <c r="H7" s="16">
        <f>H8+H9+H10+H11+H12+H13</f>
        <v>137</v>
      </c>
      <c r="I7" s="16">
        <f t="shared" ref="I7:J7" si="2">I8+I9+I10+I11+I12+I13</f>
        <v>14589</v>
      </c>
      <c r="J7" s="16">
        <f t="shared" si="2"/>
        <v>1424</v>
      </c>
    </row>
    <row r="8" spans="1:10" s="8" customFormat="1" ht="15" customHeight="1" x14ac:dyDescent="0.25">
      <c r="A8" s="17" t="s">
        <v>4</v>
      </c>
      <c r="B8" s="18">
        <v>32</v>
      </c>
      <c r="C8" s="19">
        <v>7825</v>
      </c>
      <c r="D8" s="52">
        <v>452</v>
      </c>
      <c r="E8" s="21">
        <v>33</v>
      </c>
      <c r="F8" s="21">
        <v>8070</v>
      </c>
      <c r="G8" s="56">
        <v>464</v>
      </c>
      <c r="H8" s="21">
        <v>33</v>
      </c>
      <c r="I8" s="21">
        <v>8095</v>
      </c>
      <c r="J8" s="21">
        <v>731</v>
      </c>
    </row>
    <row r="9" spans="1:10" s="8" customFormat="1" ht="15" customHeight="1" x14ac:dyDescent="0.25">
      <c r="A9" s="17" t="s">
        <v>5</v>
      </c>
      <c r="B9" s="18">
        <v>15</v>
      </c>
      <c r="C9" s="19">
        <v>680</v>
      </c>
      <c r="D9" s="52">
        <v>103</v>
      </c>
      <c r="E9" s="21">
        <v>15</v>
      </c>
      <c r="F9" s="21">
        <v>667</v>
      </c>
      <c r="G9" s="56">
        <v>104</v>
      </c>
      <c r="H9" s="20">
        <v>15</v>
      </c>
      <c r="I9" s="20">
        <v>635</v>
      </c>
      <c r="J9" s="20">
        <v>102</v>
      </c>
    </row>
    <row r="10" spans="1:10" s="8" customFormat="1" ht="15" customHeight="1" x14ac:dyDescent="0.25">
      <c r="A10" s="17" t="s">
        <v>6</v>
      </c>
      <c r="B10" s="18">
        <v>24</v>
      </c>
      <c r="C10" s="19">
        <v>2525</v>
      </c>
      <c r="D10" s="52">
        <v>181</v>
      </c>
      <c r="E10" s="21">
        <v>27</v>
      </c>
      <c r="F10" s="21">
        <v>2384</v>
      </c>
      <c r="G10" s="56">
        <v>210</v>
      </c>
      <c r="H10" s="20">
        <v>33</v>
      </c>
      <c r="I10" s="20">
        <v>2720</v>
      </c>
      <c r="J10" s="20">
        <v>270</v>
      </c>
    </row>
    <row r="11" spans="1:10" s="24" customFormat="1" ht="15" customHeight="1" x14ac:dyDescent="0.25">
      <c r="A11" s="22" t="s">
        <v>7</v>
      </c>
      <c r="B11" s="23">
        <v>9</v>
      </c>
      <c r="C11" s="23">
        <v>250</v>
      </c>
      <c r="D11" s="53">
        <v>21</v>
      </c>
      <c r="E11" s="27">
        <v>10</v>
      </c>
      <c r="F11" s="27">
        <v>405</v>
      </c>
      <c r="G11" s="60">
        <v>30</v>
      </c>
      <c r="H11" s="20">
        <v>11</v>
      </c>
      <c r="I11" s="20">
        <v>501</v>
      </c>
      <c r="J11" s="20">
        <v>32</v>
      </c>
    </row>
    <row r="12" spans="1:10" s="8" customFormat="1" ht="15" customHeight="1" x14ac:dyDescent="0.25">
      <c r="A12" s="17" t="s">
        <v>8</v>
      </c>
      <c r="B12" s="18">
        <v>15</v>
      </c>
      <c r="C12" s="19">
        <v>1518</v>
      </c>
      <c r="D12" s="52">
        <v>141</v>
      </c>
      <c r="E12" s="21">
        <v>18</v>
      </c>
      <c r="F12" s="21">
        <v>1889</v>
      </c>
      <c r="G12" s="56">
        <v>180</v>
      </c>
      <c r="H12" s="20">
        <v>18</v>
      </c>
      <c r="I12" s="20">
        <v>1988</v>
      </c>
      <c r="J12" s="20">
        <v>182</v>
      </c>
    </row>
    <row r="13" spans="1:10" s="8" customFormat="1" ht="15" customHeight="1" x14ac:dyDescent="0.25">
      <c r="A13" s="17" t="s">
        <v>9</v>
      </c>
      <c r="B13" s="18">
        <v>20</v>
      </c>
      <c r="C13" s="19">
        <v>661</v>
      </c>
      <c r="D13" s="52">
        <v>66</v>
      </c>
      <c r="E13" s="21">
        <v>20</v>
      </c>
      <c r="F13" s="21">
        <v>619</v>
      </c>
      <c r="G13" s="56">
        <v>97</v>
      </c>
      <c r="H13" s="20">
        <v>27</v>
      </c>
      <c r="I13" s="20">
        <v>650</v>
      </c>
      <c r="J13" s="20">
        <v>107</v>
      </c>
    </row>
    <row r="14" spans="1:10" s="8" customFormat="1" ht="15" customHeight="1" x14ac:dyDescent="0.25">
      <c r="A14" s="13" t="s">
        <v>10</v>
      </c>
      <c r="B14" s="16">
        <f t="shared" ref="B14:G14" si="3">SUM(B15:B17)</f>
        <v>83</v>
      </c>
      <c r="C14" s="16">
        <f t="shared" si="3"/>
        <v>4618</v>
      </c>
      <c r="D14" s="51">
        <f t="shared" si="3"/>
        <v>450</v>
      </c>
      <c r="E14" s="67">
        <f t="shared" si="3"/>
        <v>83</v>
      </c>
      <c r="F14" s="30">
        <f t="shared" si="3"/>
        <v>4586</v>
      </c>
      <c r="G14" s="68">
        <f t="shared" si="3"/>
        <v>458</v>
      </c>
      <c r="H14" s="7">
        <f>H15+H16+H17</f>
        <v>84</v>
      </c>
      <c r="I14" s="7">
        <f t="shared" ref="I14:J14" si="4">I15+I16+I17</f>
        <v>4455</v>
      </c>
      <c r="J14" s="7">
        <f t="shared" si="4"/>
        <v>541</v>
      </c>
    </row>
    <row r="15" spans="1:10" s="24" customFormat="1" ht="15" customHeight="1" x14ac:dyDescent="0.25">
      <c r="A15" s="22" t="s">
        <v>11</v>
      </c>
      <c r="B15" s="23">
        <v>21</v>
      </c>
      <c r="C15" s="23">
        <v>1302</v>
      </c>
      <c r="D15" s="53">
        <v>100</v>
      </c>
      <c r="E15" s="27">
        <v>21</v>
      </c>
      <c r="F15" s="27">
        <v>1197</v>
      </c>
      <c r="G15" s="60">
        <v>102</v>
      </c>
      <c r="H15" s="20">
        <v>21</v>
      </c>
      <c r="I15" s="20">
        <v>1166</v>
      </c>
      <c r="J15" s="20">
        <v>165</v>
      </c>
    </row>
    <row r="16" spans="1:10" s="28" customFormat="1" ht="15" customHeight="1" x14ac:dyDescent="0.25">
      <c r="A16" s="25" t="s">
        <v>12</v>
      </c>
      <c r="B16" s="26">
        <v>43</v>
      </c>
      <c r="C16" s="26">
        <v>2716</v>
      </c>
      <c r="D16" s="54">
        <v>288</v>
      </c>
      <c r="E16" s="27">
        <v>43</v>
      </c>
      <c r="F16" s="27">
        <v>2708</v>
      </c>
      <c r="G16" s="60">
        <v>313</v>
      </c>
      <c r="H16" s="21">
        <v>43</v>
      </c>
      <c r="I16" s="21">
        <v>2655</v>
      </c>
      <c r="J16" s="21">
        <v>291</v>
      </c>
    </row>
    <row r="17" spans="1:10" s="8" customFormat="1" ht="15" customHeight="1" x14ac:dyDescent="0.25">
      <c r="A17" s="17" t="s">
        <v>13</v>
      </c>
      <c r="B17" s="18">
        <v>19</v>
      </c>
      <c r="C17" s="18">
        <v>600</v>
      </c>
      <c r="D17" s="55">
        <v>62</v>
      </c>
      <c r="E17" s="21">
        <v>19</v>
      </c>
      <c r="F17" s="21">
        <v>681</v>
      </c>
      <c r="G17" s="56">
        <v>43</v>
      </c>
      <c r="H17" s="20">
        <v>20</v>
      </c>
      <c r="I17" s="20">
        <v>634</v>
      </c>
      <c r="J17" s="20">
        <v>85</v>
      </c>
    </row>
    <row r="18" spans="1:10" s="8" customFormat="1" ht="15" customHeight="1" x14ac:dyDescent="0.25">
      <c r="A18" s="29" t="s">
        <v>14</v>
      </c>
      <c r="B18" s="16">
        <f t="shared" ref="B18:G18" si="5">SUM(B19:B30)</f>
        <v>283</v>
      </c>
      <c r="C18" s="16">
        <f t="shared" si="5"/>
        <v>23282</v>
      </c>
      <c r="D18" s="51">
        <f t="shared" si="5"/>
        <v>1790</v>
      </c>
      <c r="E18" s="67">
        <f t="shared" si="5"/>
        <v>291</v>
      </c>
      <c r="F18" s="30">
        <f t="shared" si="5"/>
        <v>22763</v>
      </c>
      <c r="G18" s="68">
        <f t="shared" si="5"/>
        <v>1780</v>
      </c>
      <c r="H18" s="7">
        <f>H19+H20+H21+H22+H23+H24+H25+H26+H27+H28+H29+H30</f>
        <v>299</v>
      </c>
      <c r="I18" s="7">
        <f t="shared" ref="I18:J18" si="6">I19+I20+I21+I22+I23+I24+I25+I26+I27+I28+I29+I30</f>
        <v>22529</v>
      </c>
      <c r="J18" s="7">
        <f t="shared" si="6"/>
        <v>1883</v>
      </c>
    </row>
    <row r="19" spans="1:10" s="8" customFormat="1" ht="15" customHeight="1" x14ac:dyDescent="0.25">
      <c r="A19" s="17" t="s">
        <v>15</v>
      </c>
      <c r="B19" s="18">
        <v>37</v>
      </c>
      <c r="C19" s="18">
        <v>9960</v>
      </c>
      <c r="D19" s="55">
        <v>642</v>
      </c>
      <c r="E19" s="21">
        <v>37</v>
      </c>
      <c r="F19" s="21">
        <v>9647</v>
      </c>
      <c r="G19" s="56">
        <v>648</v>
      </c>
      <c r="H19" s="20">
        <v>37</v>
      </c>
      <c r="I19" s="20">
        <v>9335</v>
      </c>
      <c r="J19" s="20">
        <v>656</v>
      </c>
    </row>
    <row r="20" spans="1:10" s="8" customFormat="1" ht="15" customHeight="1" x14ac:dyDescent="0.25">
      <c r="A20" s="17" t="s">
        <v>16</v>
      </c>
      <c r="B20" s="18">
        <v>15</v>
      </c>
      <c r="C20" s="18">
        <v>596</v>
      </c>
      <c r="D20" s="55">
        <v>58</v>
      </c>
      <c r="E20" s="21">
        <v>15</v>
      </c>
      <c r="F20" s="21">
        <v>621</v>
      </c>
      <c r="G20" s="56">
        <v>57</v>
      </c>
      <c r="H20" s="20">
        <v>18</v>
      </c>
      <c r="I20" s="20">
        <v>625</v>
      </c>
      <c r="J20" s="20">
        <v>60</v>
      </c>
    </row>
    <row r="21" spans="1:10" s="8" customFormat="1" ht="15" customHeight="1" x14ac:dyDescent="0.25">
      <c r="A21" s="17" t="s">
        <v>17</v>
      </c>
      <c r="B21" s="18">
        <v>18</v>
      </c>
      <c r="C21" s="18">
        <v>1620</v>
      </c>
      <c r="D21" s="55">
        <v>159</v>
      </c>
      <c r="E21" s="21">
        <v>22</v>
      </c>
      <c r="F21" s="21">
        <v>1750</v>
      </c>
      <c r="G21" s="56">
        <v>174</v>
      </c>
      <c r="H21" s="20">
        <v>23</v>
      </c>
      <c r="I21" s="20">
        <v>1850</v>
      </c>
      <c r="J21" s="20">
        <v>180</v>
      </c>
    </row>
    <row r="22" spans="1:10" s="8" customFormat="1" ht="15" customHeight="1" x14ac:dyDescent="0.25">
      <c r="A22" s="17" t="s">
        <v>18</v>
      </c>
      <c r="B22" s="18">
        <v>28</v>
      </c>
      <c r="C22" s="18">
        <v>1580</v>
      </c>
      <c r="D22" s="55">
        <v>64</v>
      </c>
      <c r="E22" s="21">
        <v>28</v>
      </c>
      <c r="F22" s="21">
        <v>1566</v>
      </c>
      <c r="G22" s="56">
        <v>61</v>
      </c>
      <c r="H22" s="20">
        <v>28</v>
      </c>
      <c r="I22" s="20">
        <v>1580</v>
      </c>
      <c r="J22" s="20">
        <v>73</v>
      </c>
    </row>
    <row r="23" spans="1:10" s="8" customFormat="1" ht="15" customHeight="1" x14ac:dyDescent="0.25">
      <c r="A23" s="17" t="s">
        <v>19</v>
      </c>
      <c r="B23" s="18">
        <v>15</v>
      </c>
      <c r="C23" s="18">
        <v>850</v>
      </c>
      <c r="D23" s="55">
        <v>99</v>
      </c>
      <c r="E23" s="21">
        <v>16</v>
      </c>
      <c r="F23" s="21">
        <v>850</v>
      </c>
      <c r="G23" s="56">
        <v>71</v>
      </c>
      <c r="H23" s="20">
        <v>16</v>
      </c>
      <c r="I23" s="20">
        <v>773</v>
      </c>
      <c r="J23" s="20">
        <v>88</v>
      </c>
    </row>
    <row r="24" spans="1:10" s="8" customFormat="1" ht="15" customHeight="1" x14ac:dyDescent="0.25">
      <c r="A24" s="17" t="s">
        <v>20</v>
      </c>
      <c r="B24" s="18">
        <v>24</v>
      </c>
      <c r="C24" s="18">
        <v>700</v>
      </c>
      <c r="D24" s="55">
        <v>74</v>
      </c>
      <c r="E24" s="21">
        <v>24</v>
      </c>
      <c r="F24" s="21">
        <v>650</v>
      </c>
      <c r="G24" s="56">
        <v>81</v>
      </c>
      <c r="H24" s="20">
        <v>25</v>
      </c>
      <c r="I24" s="20">
        <v>750</v>
      </c>
      <c r="J24" s="20">
        <v>87</v>
      </c>
    </row>
    <row r="25" spans="1:10" s="8" customFormat="1" ht="15" customHeight="1" x14ac:dyDescent="0.25">
      <c r="A25" s="17" t="s">
        <v>21</v>
      </c>
      <c r="B25" s="18">
        <v>40</v>
      </c>
      <c r="C25" s="18">
        <v>2085</v>
      </c>
      <c r="D25" s="55">
        <v>142</v>
      </c>
      <c r="E25" s="21">
        <v>41</v>
      </c>
      <c r="F25" s="21">
        <v>2089</v>
      </c>
      <c r="G25" s="56">
        <v>148</v>
      </c>
      <c r="H25" s="20">
        <v>41</v>
      </c>
      <c r="I25" s="20">
        <v>2051</v>
      </c>
      <c r="J25" s="20">
        <v>152</v>
      </c>
    </row>
    <row r="26" spans="1:10" s="8" customFormat="1" ht="15" customHeight="1" x14ac:dyDescent="0.25">
      <c r="A26" s="17" t="s">
        <v>22</v>
      </c>
      <c r="B26" s="18">
        <v>26</v>
      </c>
      <c r="C26" s="18">
        <v>1324</v>
      </c>
      <c r="D26" s="55">
        <v>183</v>
      </c>
      <c r="E26" s="21">
        <v>26</v>
      </c>
      <c r="F26" s="21">
        <v>1182</v>
      </c>
      <c r="G26" s="56">
        <v>188</v>
      </c>
      <c r="H26" s="20">
        <v>26</v>
      </c>
      <c r="I26" s="20">
        <v>1187</v>
      </c>
      <c r="J26" s="20">
        <v>184</v>
      </c>
    </row>
    <row r="27" spans="1:10" s="8" customFormat="1" ht="15" customHeight="1" x14ac:dyDescent="0.25">
      <c r="A27" s="17" t="s">
        <v>23</v>
      </c>
      <c r="B27" s="18">
        <v>23</v>
      </c>
      <c r="C27" s="18">
        <v>1935</v>
      </c>
      <c r="D27" s="55">
        <v>129</v>
      </c>
      <c r="E27" s="21">
        <v>24</v>
      </c>
      <c r="F27" s="21">
        <v>1673</v>
      </c>
      <c r="G27" s="56">
        <v>124</v>
      </c>
      <c r="H27" s="20">
        <v>24</v>
      </c>
      <c r="I27" s="20">
        <v>1700</v>
      </c>
      <c r="J27" s="20">
        <v>130</v>
      </c>
    </row>
    <row r="28" spans="1:10" s="8" customFormat="1" ht="15" customHeight="1" x14ac:dyDescent="0.25">
      <c r="A28" s="17" t="s">
        <v>24</v>
      </c>
      <c r="B28" s="18">
        <v>21</v>
      </c>
      <c r="C28" s="18">
        <v>1370</v>
      </c>
      <c r="D28" s="55">
        <v>64</v>
      </c>
      <c r="E28" s="21">
        <v>21</v>
      </c>
      <c r="F28" s="21">
        <v>1316</v>
      </c>
      <c r="G28" s="56">
        <v>64</v>
      </c>
      <c r="H28" s="20">
        <v>21</v>
      </c>
      <c r="I28" s="20">
        <v>1287</v>
      </c>
      <c r="J28" s="20">
        <v>64</v>
      </c>
    </row>
    <row r="29" spans="1:10" s="8" customFormat="1" ht="15" customHeight="1" x14ac:dyDescent="0.25">
      <c r="A29" s="17" t="s">
        <v>25</v>
      </c>
      <c r="B29" s="18">
        <v>16</v>
      </c>
      <c r="C29" s="18">
        <v>490</v>
      </c>
      <c r="D29" s="55">
        <v>56</v>
      </c>
      <c r="E29" s="21">
        <v>17</v>
      </c>
      <c r="F29" s="21">
        <v>576</v>
      </c>
      <c r="G29" s="56">
        <v>57</v>
      </c>
      <c r="H29" s="20">
        <v>20</v>
      </c>
      <c r="I29" s="20">
        <v>613</v>
      </c>
      <c r="J29" s="20">
        <v>61</v>
      </c>
    </row>
    <row r="30" spans="1:10" s="8" customFormat="1" ht="15" customHeight="1" x14ac:dyDescent="0.25">
      <c r="A30" s="17" t="s">
        <v>26</v>
      </c>
      <c r="B30" s="18">
        <v>20</v>
      </c>
      <c r="C30" s="18">
        <v>772</v>
      </c>
      <c r="D30" s="55">
        <v>120</v>
      </c>
      <c r="E30" s="21">
        <v>20</v>
      </c>
      <c r="F30" s="21">
        <v>843</v>
      </c>
      <c r="G30" s="56">
        <v>107</v>
      </c>
      <c r="H30" s="20">
        <v>20</v>
      </c>
      <c r="I30" s="20">
        <v>778</v>
      </c>
      <c r="J30" s="20">
        <v>148</v>
      </c>
    </row>
    <row r="31" spans="1:10" s="8" customFormat="1" ht="15" customHeight="1" x14ac:dyDescent="0.25">
      <c r="A31" s="13" t="s">
        <v>27</v>
      </c>
      <c r="B31" s="16">
        <f>SUM(B32:B39)</f>
        <v>230</v>
      </c>
      <c r="C31" s="16">
        <f t="shared" ref="C31:D31" si="7">SUM(C32:C39)</f>
        <v>13068</v>
      </c>
      <c r="D31" s="51">
        <f t="shared" si="7"/>
        <v>1041</v>
      </c>
      <c r="E31" s="69">
        <f t="shared" ref="E31:G31" si="8">SUM(E32:E39)</f>
        <v>232</v>
      </c>
      <c r="F31" s="69">
        <f t="shared" si="8"/>
        <v>13686</v>
      </c>
      <c r="G31" s="70">
        <f t="shared" si="8"/>
        <v>1095</v>
      </c>
      <c r="H31" s="7">
        <f>H32+H33+H34+H35+H36+H37+H38+H39</f>
        <v>231</v>
      </c>
      <c r="I31" s="7">
        <f t="shared" ref="I31:J31" si="9">I32+I33+I34+I35+I36+I37+I38+I39</f>
        <v>13259</v>
      </c>
      <c r="J31" s="7">
        <f t="shared" si="9"/>
        <v>1123</v>
      </c>
    </row>
    <row r="32" spans="1:10" s="8" customFormat="1" ht="15" customHeight="1" x14ac:dyDescent="0.25">
      <c r="A32" s="17" t="s">
        <v>28</v>
      </c>
      <c r="B32" s="18">
        <v>38</v>
      </c>
      <c r="C32" s="19">
        <v>1421</v>
      </c>
      <c r="D32" s="52">
        <v>68</v>
      </c>
      <c r="E32" s="21">
        <v>38</v>
      </c>
      <c r="F32" s="21">
        <v>1566</v>
      </c>
      <c r="G32" s="56">
        <v>68</v>
      </c>
      <c r="H32" s="20">
        <v>35</v>
      </c>
      <c r="I32" s="20">
        <v>1496</v>
      </c>
      <c r="J32" s="20">
        <v>66</v>
      </c>
    </row>
    <row r="33" spans="1:10" s="8" customFormat="1" ht="15" customHeight="1" x14ac:dyDescent="0.25">
      <c r="A33" s="17" t="s">
        <v>29</v>
      </c>
      <c r="B33" s="18">
        <v>37</v>
      </c>
      <c r="C33" s="19">
        <v>2206</v>
      </c>
      <c r="D33" s="52">
        <v>117</v>
      </c>
      <c r="E33" s="21">
        <v>37</v>
      </c>
      <c r="F33" s="21">
        <v>2307</v>
      </c>
      <c r="G33" s="56">
        <v>112</v>
      </c>
      <c r="H33" s="20">
        <v>37</v>
      </c>
      <c r="I33" s="20">
        <v>2200</v>
      </c>
      <c r="J33" s="20">
        <v>116</v>
      </c>
    </row>
    <row r="34" spans="1:10" s="8" customFormat="1" ht="15" customHeight="1" x14ac:dyDescent="0.25">
      <c r="A34" s="31" t="s">
        <v>30</v>
      </c>
      <c r="B34" s="18">
        <v>17</v>
      </c>
      <c r="C34" s="19">
        <v>945</v>
      </c>
      <c r="D34" s="52">
        <v>84</v>
      </c>
      <c r="E34" s="21">
        <v>17</v>
      </c>
      <c r="F34" s="21">
        <v>974</v>
      </c>
      <c r="G34" s="56">
        <v>84</v>
      </c>
      <c r="H34" s="20">
        <v>17</v>
      </c>
      <c r="I34" s="20">
        <v>900</v>
      </c>
      <c r="J34" s="20">
        <v>82</v>
      </c>
    </row>
    <row r="35" spans="1:10" s="12" customFormat="1" ht="15" customHeight="1" x14ac:dyDescent="0.25">
      <c r="A35" s="22" t="s">
        <v>78</v>
      </c>
      <c r="B35" s="32">
        <v>31</v>
      </c>
      <c r="C35" s="23">
        <v>2985</v>
      </c>
      <c r="D35" s="53">
        <v>311</v>
      </c>
      <c r="E35" s="27">
        <v>31</v>
      </c>
      <c r="F35" s="27">
        <v>3178</v>
      </c>
      <c r="G35" s="60">
        <v>361</v>
      </c>
      <c r="H35" s="20">
        <v>31</v>
      </c>
      <c r="I35" s="20">
        <v>3130</v>
      </c>
      <c r="J35" s="20">
        <v>386</v>
      </c>
    </row>
    <row r="36" spans="1:10" s="35" customFormat="1" ht="15" customHeight="1" x14ac:dyDescent="0.25">
      <c r="A36" s="33" t="s">
        <v>31</v>
      </c>
      <c r="B36" s="34">
        <v>30</v>
      </c>
      <c r="C36" s="21">
        <v>1689</v>
      </c>
      <c r="D36" s="56">
        <v>142</v>
      </c>
      <c r="E36" s="21">
        <v>30</v>
      </c>
      <c r="F36" s="21">
        <v>1616</v>
      </c>
      <c r="G36" s="56">
        <v>144</v>
      </c>
      <c r="H36" s="21">
        <v>31</v>
      </c>
      <c r="I36" s="21">
        <v>1618</v>
      </c>
      <c r="J36" s="21">
        <v>151</v>
      </c>
    </row>
    <row r="37" spans="1:10" s="8" customFormat="1" ht="15" customHeight="1" x14ac:dyDescent="0.25">
      <c r="A37" s="17" t="s">
        <v>32</v>
      </c>
      <c r="B37" s="18">
        <v>28</v>
      </c>
      <c r="C37" s="19">
        <v>1400</v>
      </c>
      <c r="D37" s="52">
        <v>127</v>
      </c>
      <c r="E37" s="21">
        <v>30</v>
      </c>
      <c r="F37" s="21">
        <v>1615</v>
      </c>
      <c r="G37" s="56">
        <v>127</v>
      </c>
      <c r="H37" s="20">
        <v>31</v>
      </c>
      <c r="I37" s="20">
        <v>1400</v>
      </c>
      <c r="J37" s="20">
        <v>130</v>
      </c>
    </row>
    <row r="38" spans="1:10" s="8" customFormat="1" ht="15" customHeight="1" x14ac:dyDescent="0.25">
      <c r="A38" s="17" t="s">
        <v>33</v>
      </c>
      <c r="B38" s="18">
        <v>24</v>
      </c>
      <c r="C38" s="19">
        <v>1122</v>
      </c>
      <c r="D38" s="52">
        <v>115</v>
      </c>
      <c r="E38" s="34">
        <v>24</v>
      </c>
      <c r="F38" s="34">
        <v>1126</v>
      </c>
      <c r="G38" s="57">
        <v>122</v>
      </c>
      <c r="H38" s="20">
        <v>24</v>
      </c>
      <c r="I38" s="20">
        <v>1180</v>
      </c>
      <c r="J38" s="20">
        <v>118</v>
      </c>
    </row>
    <row r="39" spans="1:10" s="12" customFormat="1" ht="15" customHeight="1" x14ac:dyDescent="0.25">
      <c r="A39" s="22" t="s">
        <v>34</v>
      </c>
      <c r="B39" s="32">
        <v>25</v>
      </c>
      <c r="C39" s="23">
        <v>1300</v>
      </c>
      <c r="D39" s="53">
        <v>77</v>
      </c>
      <c r="E39" s="27">
        <v>25</v>
      </c>
      <c r="F39" s="27">
        <v>1304</v>
      </c>
      <c r="G39" s="60">
        <v>77</v>
      </c>
      <c r="H39" s="20">
        <v>25</v>
      </c>
      <c r="I39" s="20">
        <v>1335</v>
      </c>
      <c r="J39" s="20">
        <v>74</v>
      </c>
    </row>
    <row r="40" spans="1:10" s="8" customFormat="1" ht="15" customHeight="1" x14ac:dyDescent="0.25">
      <c r="A40" s="13" t="s">
        <v>35</v>
      </c>
      <c r="B40" s="16">
        <f>SUM(B41:B45)</f>
        <v>64</v>
      </c>
      <c r="C40" s="16">
        <f t="shared" ref="C40:G40" si="10">SUM(C41:C45)</f>
        <v>3756</v>
      </c>
      <c r="D40" s="51">
        <f t="shared" si="10"/>
        <v>354</v>
      </c>
      <c r="E40" s="30">
        <f t="shared" si="10"/>
        <v>68</v>
      </c>
      <c r="F40" s="30">
        <f t="shared" si="10"/>
        <v>3797</v>
      </c>
      <c r="G40" s="68">
        <f t="shared" si="10"/>
        <v>429</v>
      </c>
      <c r="H40" s="7">
        <f>H41+H42+H43+H44+H45</f>
        <v>70</v>
      </c>
      <c r="I40" s="7">
        <f t="shared" ref="I40:J40" si="11">I41+I42+I43+I44+I45</f>
        <v>3825</v>
      </c>
      <c r="J40" s="7">
        <f t="shared" si="11"/>
        <v>403</v>
      </c>
    </row>
    <row r="41" spans="1:10" s="8" customFormat="1" ht="15" customHeight="1" x14ac:dyDescent="0.25">
      <c r="A41" s="17" t="s">
        <v>36</v>
      </c>
      <c r="B41" s="19">
        <v>2</v>
      </c>
      <c r="C41" s="19">
        <v>573</v>
      </c>
      <c r="D41" s="52">
        <v>57</v>
      </c>
      <c r="E41" s="21">
        <v>3</v>
      </c>
      <c r="F41" s="21">
        <v>468</v>
      </c>
      <c r="G41" s="56">
        <v>53</v>
      </c>
      <c r="H41" s="20">
        <v>3</v>
      </c>
      <c r="I41" s="20">
        <v>476</v>
      </c>
      <c r="J41" s="20">
        <v>58</v>
      </c>
    </row>
    <row r="42" spans="1:10" s="8" customFormat="1" ht="15" customHeight="1" x14ac:dyDescent="0.25">
      <c r="A42" s="17" t="s">
        <v>37</v>
      </c>
      <c r="B42" s="18">
        <v>15</v>
      </c>
      <c r="C42" s="18">
        <v>675</v>
      </c>
      <c r="D42" s="55">
        <v>79</v>
      </c>
      <c r="E42" s="21">
        <v>18</v>
      </c>
      <c r="F42" s="21">
        <v>697</v>
      </c>
      <c r="G42" s="56">
        <v>116</v>
      </c>
      <c r="H42" s="20">
        <v>18</v>
      </c>
      <c r="I42" s="20">
        <v>685</v>
      </c>
      <c r="J42" s="20">
        <v>88</v>
      </c>
    </row>
    <row r="43" spans="1:10" s="8" customFormat="1" ht="15" customHeight="1" x14ac:dyDescent="0.25">
      <c r="A43" s="17" t="s">
        <v>38</v>
      </c>
      <c r="B43" s="18">
        <v>16</v>
      </c>
      <c r="C43" s="18">
        <v>376</v>
      </c>
      <c r="D43" s="55">
        <v>40</v>
      </c>
      <c r="E43" s="21">
        <v>16</v>
      </c>
      <c r="F43" s="21">
        <v>366</v>
      </c>
      <c r="G43" s="56">
        <v>73</v>
      </c>
      <c r="H43" s="20">
        <v>16</v>
      </c>
      <c r="I43" s="20">
        <v>336</v>
      </c>
      <c r="J43" s="20">
        <v>60</v>
      </c>
    </row>
    <row r="44" spans="1:10" s="8" customFormat="1" ht="15" customHeight="1" x14ac:dyDescent="0.25">
      <c r="A44" s="17" t="s">
        <v>39</v>
      </c>
      <c r="B44" s="18">
        <v>24</v>
      </c>
      <c r="C44" s="18">
        <v>1953</v>
      </c>
      <c r="D44" s="55">
        <v>146</v>
      </c>
      <c r="E44" s="21">
        <v>24</v>
      </c>
      <c r="F44" s="21">
        <v>2076</v>
      </c>
      <c r="G44" s="56">
        <v>154</v>
      </c>
      <c r="H44" s="20">
        <v>25</v>
      </c>
      <c r="I44" s="20">
        <v>2114</v>
      </c>
      <c r="J44" s="20">
        <v>162</v>
      </c>
    </row>
    <row r="45" spans="1:10" s="8" customFormat="1" ht="15" customHeight="1" x14ac:dyDescent="0.25">
      <c r="A45" s="17" t="s">
        <v>40</v>
      </c>
      <c r="B45" s="18">
        <v>7</v>
      </c>
      <c r="C45" s="18">
        <v>179</v>
      </c>
      <c r="D45" s="55">
        <v>32</v>
      </c>
      <c r="E45" s="21">
        <v>7</v>
      </c>
      <c r="F45" s="21">
        <v>190</v>
      </c>
      <c r="G45" s="56">
        <v>33</v>
      </c>
      <c r="H45" s="20">
        <v>8</v>
      </c>
      <c r="I45" s="20">
        <v>214</v>
      </c>
      <c r="J45" s="20">
        <v>35</v>
      </c>
    </row>
    <row r="46" spans="1:10" s="8" customFormat="1" ht="15" customHeight="1" x14ac:dyDescent="0.25">
      <c r="A46" s="36" t="s">
        <v>41</v>
      </c>
      <c r="B46" s="16">
        <f>SUM(B47:B50)</f>
        <v>46</v>
      </c>
      <c r="C46" s="16">
        <f t="shared" ref="C46:G46" si="12">SUM(C47:C50)</f>
        <v>987</v>
      </c>
      <c r="D46" s="51">
        <f t="shared" si="12"/>
        <v>141</v>
      </c>
      <c r="E46" s="67">
        <f t="shared" si="12"/>
        <v>49</v>
      </c>
      <c r="F46" s="30">
        <f t="shared" si="12"/>
        <v>940</v>
      </c>
      <c r="G46" s="68">
        <f t="shared" si="12"/>
        <v>176</v>
      </c>
      <c r="H46" s="7">
        <f>H47+H48+H49+H50</f>
        <v>48</v>
      </c>
      <c r="I46" s="7">
        <f t="shared" ref="I46" si="13">I47+I48+I49+I50</f>
        <v>873</v>
      </c>
      <c r="J46" s="7">
        <v>182</v>
      </c>
    </row>
    <row r="47" spans="1:10" s="8" customFormat="1" ht="15" customHeight="1" x14ac:dyDescent="0.25">
      <c r="A47" s="17" t="s">
        <v>42</v>
      </c>
      <c r="B47" s="18">
        <v>14</v>
      </c>
      <c r="C47" s="18">
        <v>335</v>
      </c>
      <c r="D47" s="55">
        <v>40</v>
      </c>
      <c r="E47" s="21">
        <v>14</v>
      </c>
      <c r="F47" s="21">
        <v>319</v>
      </c>
      <c r="G47" s="56">
        <v>53</v>
      </c>
      <c r="H47" s="20">
        <v>14</v>
      </c>
      <c r="I47" s="20">
        <v>311</v>
      </c>
      <c r="J47" s="20">
        <v>46</v>
      </c>
    </row>
    <row r="48" spans="1:10" s="8" customFormat="1" ht="15" customHeight="1" x14ac:dyDescent="0.25">
      <c r="A48" s="17" t="s">
        <v>43</v>
      </c>
      <c r="B48" s="18">
        <v>16</v>
      </c>
      <c r="C48" s="18">
        <v>185</v>
      </c>
      <c r="D48" s="55">
        <v>47</v>
      </c>
      <c r="E48" s="21">
        <v>16</v>
      </c>
      <c r="F48" s="21">
        <v>161</v>
      </c>
      <c r="G48" s="56">
        <v>47</v>
      </c>
      <c r="H48" s="20">
        <v>16</v>
      </c>
      <c r="I48" s="20">
        <v>148</v>
      </c>
      <c r="J48" s="20">
        <v>47</v>
      </c>
    </row>
    <row r="49" spans="1:10" s="8" customFormat="1" ht="15" customHeight="1" x14ac:dyDescent="0.25">
      <c r="A49" s="17" t="s">
        <v>82</v>
      </c>
      <c r="B49" s="18">
        <v>1</v>
      </c>
      <c r="C49" s="18">
        <v>156</v>
      </c>
      <c r="D49" s="55">
        <v>18</v>
      </c>
      <c r="E49" s="21">
        <v>3</v>
      </c>
      <c r="F49" s="21">
        <v>161</v>
      </c>
      <c r="G49" s="56">
        <v>12</v>
      </c>
      <c r="H49" s="21">
        <v>2</v>
      </c>
      <c r="I49" s="21">
        <v>147</v>
      </c>
      <c r="J49" s="20">
        <v>22</v>
      </c>
    </row>
    <row r="50" spans="1:10" s="8" customFormat="1" ht="15" customHeight="1" x14ac:dyDescent="0.25">
      <c r="A50" s="17" t="s">
        <v>44</v>
      </c>
      <c r="B50" s="18">
        <v>15</v>
      </c>
      <c r="C50" s="18">
        <v>311</v>
      </c>
      <c r="D50" s="55">
        <v>36</v>
      </c>
      <c r="E50" s="21">
        <v>16</v>
      </c>
      <c r="F50" s="21">
        <v>299</v>
      </c>
      <c r="G50" s="56">
        <v>64</v>
      </c>
      <c r="H50" s="20">
        <v>16</v>
      </c>
      <c r="I50" s="20">
        <v>267</v>
      </c>
      <c r="J50" s="20">
        <v>67</v>
      </c>
    </row>
    <row r="51" spans="1:10" s="8" customFormat="1" ht="15" customHeight="1" x14ac:dyDescent="0.25">
      <c r="A51" s="37" t="s">
        <v>45</v>
      </c>
      <c r="B51" s="16">
        <f>SUM(B52:B60)</f>
        <v>261</v>
      </c>
      <c r="C51" s="16">
        <f>SUM(C52:C60)</f>
        <v>12816</v>
      </c>
      <c r="D51" s="51">
        <f>SUM(D52:D60)</f>
        <v>1294</v>
      </c>
      <c r="E51" s="67">
        <f t="shared" ref="E51:G51" si="14">SUM(E52:E60)</f>
        <v>257</v>
      </c>
      <c r="F51" s="30">
        <f t="shared" si="14"/>
        <v>12894</v>
      </c>
      <c r="G51" s="68">
        <f t="shared" si="14"/>
        <v>1282</v>
      </c>
      <c r="H51" s="7">
        <f>H52+H53+H54+H55+H56+H57+H58+H59+H60</f>
        <v>258</v>
      </c>
      <c r="I51" s="7">
        <f t="shared" ref="I51:J51" si="15">I52+I53+I54+I55+I56+I57+I58+I59+I60</f>
        <v>12832</v>
      </c>
      <c r="J51" s="7">
        <f t="shared" si="15"/>
        <v>1247</v>
      </c>
    </row>
    <row r="52" spans="1:10" s="8" customFormat="1" ht="15" customHeight="1" x14ac:dyDescent="0.25">
      <c r="A52" s="17" t="s">
        <v>79</v>
      </c>
      <c r="B52" s="18">
        <v>15</v>
      </c>
      <c r="C52" s="18">
        <v>2008</v>
      </c>
      <c r="D52" s="55">
        <v>150</v>
      </c>
      <c r="E52" s="21">
        <v>16</v>
      </c>
      <c r="F52" s="21">
        <v>2039</v>
      </c>
      <c r="G52" s="56">
        <v>158</v>
      </c>
      <c r="H52" s="20">
        <v>15</v>
      </c>
      <c r="I52" s="20">
        <v>2020</v>
      </c>
      <c r="J52" s="20">
        <v>156</v>
      </c>
    </row>
    <row r="53" spans="1:10" s="8" customFormat="1" ht="15" customHeight="1" x14ac:dyDescent="0.25">
      <c r="A53" s="17" t="s">
        <v>46</v>
      </c>
      <c r="B53" s="18">
        <v>20</v>
      </c>
      <c r="C53" s="18">
        <v>700</v>
      </c>
      <c r="D53" s="55">
        <v>71</v>
      </c>
      <c r="E53" s="21">
        <v>20</v>
      </c>
      <c r="F53" s="21">
        <v>720</v>
      </c>
      <c r="G53" s="56">
        <v>45</v>
      </c>
      <c r="H53" s="20">
        <v>20</v>
      </c>
      <c r="I53" s="20">
        <v>705</v>
      </c>
      <c r="J53" s="20">
        <v>58</v>
      </c>
    </row>
    <row r="54" spans="1:10" s="8" customFormat="1" ht="15" customHeight="1" x14ac:dyDescent="0.25">
      <c r="A54" s="17" t="s">
        <v>47</v>
      </c>
      <c r="B54" s="19">
        <v>62</v>
      </c>
      <c r="C54" s="19">
        <v>3875</v>
      </c>
      <c r="D54" s="52">
        <v>458</v>
      </c>
      <c r="E54" s="21">
        <v>62</v>
      </c>
      <c r="F54" s="21">
        <v>4025</v>
      </c>
      <c r="G54" s="56">
        <v>463</v>
      </c>
      <c r="H54" s="20">
        <v>62</v>
      </c>
      <c r="I54" s="20">
        <v>4167</v>
      </c>
      <c r="J54" s="20">
        <v>326</v>
      </c>
    </row>
    <row r="55" spans="1:10" s="8" customFormat="1" ht="15" customHeight="1" x14ac:dyDescent="0.25">
      <c r="A55" s="17" t="s">
        <v>48</v>
      </c>
      <c r="B55" s="18">
        <v>18</v>
      </c>
      <c r="C55" s="18">
        <v>950</v>
      </c>
      <c r="D55" s="55">
        <v>70</v>
      </c>
      <c r="E55" s="21">
        <v>18</v>
      </c>
      <c r="F55" s="21">
        <v>905</v>
      </c>
      <c r="G55" s="56">
        <v>74</v>
      </c>
      <c r="H55" s="20">
        <v>18</v>
      </c>
      <c r="I55" s="20">
        <v>833</v>
      </c>
      <c r="J55" s="20">
        <v>81</v>
      </c>
    </row>
    <row r="56" spans="1:10" s="8" customFormat="1" ht="15" customHeight="1" x14ac:dyDescent="0.25">
      <c r="A56" s="17" t="s">
        <v>49</v>
      </c>
      <c r="B56" s="18">
        <v>22</v>
      </c>
      <c r="C56" s="18">
        <v>484</v>
      </c>
      <c r="D56" s="55">
        <v>69</v>
      </c>
      <c r="E56" s="21">
        <v>21</v>
      </c>
      <c r="F56" s="21">
        <v>511</v>
      </c>
      <c r="G56" s="56">
        <v>66</v>
      </c>
      <c r="H56" s="20">
        <v>24</v>
      </c>
      <c r="I56" s="20">
        <v>550</v>
      </c>
      <c r="J56" s="20">
        <v>76</v>
      </c>
    </row>
    <row r="57" spans="1:10" s="8" customFormat="1" ht="15" customHeight="1" x14ac:dyDescent="0.25">
      <c r="A57" s="17" t="s">
        <v>50</v>
      </c>
      <c r="B57" s="18">
        <v>27</v>
      </c>
      <c r="C57" s="18">
        <v>1380</v>
      </c>
      <c r="D57" s="55">
        <v>144</v>
      </c>
      <c r="E57" s="21">
        <v>27</v>
      </c>
      <c r="F57" s="21">
        <v>1392</v>
      </c>
      <c r="G57" s="56">
        <v>144</v>
      </c>
      <c r="H57" s="20">
        <v>27</v>
      </c>
      <c r="I57" s="20">
        <v>1310</v>
      </c>
      <c r="J57" s="20">
        <v>150</v>
      </c>
    </row>
    <row r="58" spans="1:10" s="8" customFormat="1" ht="15" customHeight="1" x14ac:dyDescent="0.25">
      <c r="A58" s="17" t="s">
        <v>51</v>
      </c>
      <c r="B58" s="18">
        <v>34</v>
      </c>
      <c r="C58" s="18">
        <v>1047</v>
      </c>
      <c r="D58" s="55">
        <v>93</v>
      </c>
      <c r="E58" s="21">
        <v>33</v>
      </c>
      <c r="F58" s="21">
        <v>923</v>
      </c>
      <c r="G58" s="56">
        <v>94</v>
      </c>
      <c r="H58" s="20">
        <v>33</v>
      </c>
      <c r="I58" s="20">
        <v>982</v>
      </c>
      <c r="J58" s="20">
        <v>155</v>
      </c>
    </row>
    <row r="59" spans="1:10" s="8" customFormat="1" ht="15" customHeight="1" x14ac:dyDescent="0.25">
      <c r="A59" s="17" t="s">
        <v>52</v>
      </c>
      <c r="B59" s="18">
        <v>35</v>
      </c>
      <c r="C59" s="18">
        <v>1223</v>
      </c>
      <c r="D59" s="55">
        <v>131</v>
      </c>
      <c r="E59" s="21">
        <v>35</v>
      </c>
      <c r="F59" s="21">
        <v>1230</v>
      </c>
      <c r="G59" s="56">
        <v>133</v>
      </c>
      <c r="H59" s="20">
        <v>34</v>
      </c>
      <c r="I59" s="20">
        <v>1125</v>
      </c>
      <c r="J59" s="20">
        <v>140</v>
      </c>
    </row>
    <row r="60" spans="1:10" s="8" customFormat="1" ht="15" customHeight="1" x14ac:dyDescent="0.25">
      <c r="A60" s="17" t="s">
        <v>53</v>
      </c>
      <c r="B60" s="18">
        <v>28</v>
      </c>
      <c r="C60" s="18">
        <v>1149</v>
      </c>
      <c r="D60" s="55">
        <v>108</v>
      </c>
      <c r="E60" s="21">
        <v>25</v>
      </c>
      <c r="F60" s="21">
        <v>1149</v>
      </c>
      <c r="G60" s="56">
        <v>105</v>
      </c>
      <c r="H60" s="20">
        <v>25</v>
      </c>
      <c r="I60" s="20">
        <v>1140</v>
      </c>
      <c r="J60" s="20">
        <v>105</v>
      </c>
    </row>
    <row r="61" spans="1:10" s="8" customFormat="1" ht="15" customHeight="1" x14ac:dyDescent="0.25">
      <c r="A61" s="13" t="s">
        <v>54</v>
      </c>
      <c r="B61" s="16">
        <f t="shared" ref="B61:G61" si="16">SUM(B62:B67)</f>
        <v>67</v>
      </c>
      <c r="C61" s="16">
        <f t="shared" si="16"/>
        <v>4949</v>
      </c>
      <c r="D61" s="51">
        <f t="shared" si="16"/>
        <v>488</v>
      </c>
      <c r="E61" s="67">
        <f t="shared" si="16"/>
        <v>70</v>
      </c>
      <c r="F61" s="67">
        <f t="shared" si="16"/>
        <v>5372</v>
      </c>
      <c r="G61" s="68">
        <f t="shared" si="16"/>
        <v>511</v>
      </c>
      <c r="H61" s="7">
        <f>H62+H63+H64+H65+H66+H67</f>
        <v>73</v>
      </c>
      <c r="I61" s="7">
        <f t="shared" ref="I61" si="17">I62+I63+I64+I65+I66+I67</f>
        <v>4994</v>
      </c>
      <c r="J61" s="7">
        <v>627</v>
      </c>
    </row>
    <row r="62" spans="1:10" s="8" customFormat="1" ht="15" customHeight="1" x14ac:dyDescent="0.25">
      <c r="A62" s="17" t="s">
        <v>55</v>
      </c>
      <c r="B62" s="18">
        <v>8</v>
      </c>
      <c r="C62" s="18">
        <v>476</v>
      </c>
      <c r="D62" s="55">
        <v>28</v>
      </c>
      <c r="E62" s="21">
        <v>9</v>
      </c>
      <c r="F62" s="21">
        <v>558</v>
      </c>
      <c r="G62" s="56">
        <v>30</v>
      </c>
      <c r="H62" s="20">
        <v>10</v>
      </c>
      <c r="I62" s="20">
        <v>588</v>
      </c>
      <c r="J62" s="20">
        <v>36</v>
      </c>
    </row>
    <row r="63" spans="1:10" s="8" customFormat="1" ht="15" customHeight="1" x14ac:dyDescent="0.25">
      <c r="A63" s="17" t="s">
        <v>56</v>
      </c>
      <c r="B63" s="18">
        <v>4</v>
      </c>
      <c r="C63" s="18">
        <v>384</v>
      </c>
      <c r="D63" s="55">
        <v>28</v>
      </c>
      <c r="E63" s="21">
        <v>4</v>
      </c>
      <c r="F63" s="21">
        <v>386</v>
      </c>
      <c r="G63" s="56">
        <v>22</v>
      </c>
      <c r="H63" s="20">
        <v>4</v>
      </c>
      <c r="I63" s="20">
        <v>383</v>
      </c>
      <c r="J63" s="20">
        <v>60</v>
      </c>
    </row>
    <row r="64" spans="1:10" s="8" customFormat="1" ht="15" customHeight="1" x14ac:dyDescent="0.25">
      <c r="A64" s="17" t="s">
        <v>57</v>
      </c>
      <c r="B64" s="18">
        <v>11</v>
      </c>
      <c r="C64" s="18">
        <v>793</v>
      </c>
      <c r="D64" s="55">
        <v>89</v>
      </c>
      <c r="E64" s="21">
        <v>13</v>
      </c>
      <c r="F64" s="21">
        <v>1023</v>
      </c>
      <c r="G64" s="56">
        <v>150</v>
      </c>
      <c r="H64" s="20">
        <v>12</v>
      </c>
      <c r="I64" s="20">
        <v>982</v>
      </c>
      <c r="J64" s="20">
        <v>95</v>
      </c>
    </row>
    <row r="65" spans="1:10" s="8" customFormat="1" ht="15" customHeight="1" x14ac:dyDescent="0.25">
      <c r="A65" s="38" t="s">
        <v>58</v>
      </c>
      <c r="B65" s="18">
        <v>25</v>
      </c>
      <c r="C65" s="18">
        <v>2078</v>
      </c>
      <c r="D65" s="55">
        <v>232</v>
      </c>
      <c r="E65" s="21">
        <v>25</v>
      </c>
      <c r="F65" s="21">
        <v>2024</v>
      </c>
      <c r="G65" s="56">
        <v>163</v>
      </c>
      <c r="H65" s="20">
        <v>25</v>
      </c>
      <c r="I65" s="20">
        <v>1939</v>
      </c>
      <c r="J65" s="20">
        <v>285</v>
      </c>
    </row>
    <row r="66" spans="1:10" s="8" customFormat="1" ht="15" customHeight="1" x14ac:dyDescent="0.25">
      <c r="A66" s="17" t="s">
        <v>59</v>
      </c>
      <c r="B66" s="18">
        <v>10</v>
      </c>
      <c r="C66" s="18">
        <v>878</v>
      </c>
      <c r="D66" s="55">
        <v>70</v>
      </c>
      <c r="E66" s="21">
        <v>10</v>
      </c>
      <c r="F66" s="21">
        <v>931</v>
      </c>
      <c r="G66" s="56">
        <v>72</v>
      </c>
      <c r="H66" s="20">
        <v>11</v>
      </c>
      <c r="I66" s="20">
        <v>700</v>
      </c>
      <c r="J66" s="20">
        <v>64</v>
      </c>
    </row>
    <row r="67" spans="1:10" s="8" customFormat="1" ht="15" customHeight="1" x14ac:dyDescent="0.25">
      <c r="A67" s="17" t="s">
        <v>60</v>
      </c>
      <c r="B67" s="18">
        <v>9</v>
      </c>
      <c r="C67" s="18">
        <v>340</v>
      </c>
      <c r="D67" s="55">
        <v>41</v>
      </c>
      <c r="E67" s="21">
        <v>9</v>
      </c>
      <c r="F67" s="21">
        <v>450</v>
      </c>
      <c r="G67" s="56">
        <v>74</v>
      </c>
      <c r="H67" s="20">
        <v>11</v>
      </c>
      <c r="I67" s="20">
        <v>402</v>
      </c>
      <c r="J67" s="20">
        <v>87</v>
      </c>
    </row>
    <row r="68" spans="1:10" s="8" customFormat="1" ht="15" customHeight="1" x14ac:dyDescent="0.25">
      <c r="A68" s="13" t="s">
        <v>61</v>
      </c>
      <c r="B68" s="16">
        <f t="shared" ref="B68:G68" si="18">SUM(B69:B75)</f>
        <v>104</v>
      </c>
      <c r="C68" s="16">
        <f t="shared" si="18"/>
        <v>14058</v>
      </c>
      <c r="D68" s="51">
        <f t="shared" si="18"/>
        <v>869</v>
      </c>
      <c r="E68" s="67">
        <f t="shared" si="18"/>
        <v>97</v>
      </c>
      <c r="F68" s="67">
        <f t="shared" si="18"/>
        <v>12309</v>
      </c>
      <c r="G68" s="68">
        <f t="shared" si="18"/>
        <v>847</v>
      </c>
      <c r="H68" s="7">
        <f>H69+H70+H71+H72+H73+H74+H75</f>
        <v>106</v>
      </c>
      <c r="I68" s="7">
        <f t="shared" ref="I68:J68" si="19">I69+I70+I71+I72+I73+I74+I75</f>
        <v>14745</v>
      </c>
      <c r="J68" s="7">
        <f t="shared" si="19"/>
        <v>1048</v>
      </c>
    </row>
    <row r="69" spans="1:10" s="8" customFormat="1" ht="15" customHeight="1" x14ac:dyDescent="0.25">
      <c r="A69" s="17" t="s">
        <v>62</v>
      </c>
      <c r="B69" s="18">
        <v>20</v>
      </c>
      <c r="C69" s="18">
        <v>6260</v>
      </c>
      <c r="D69" s="55">
        <v>381</v>
      </c>
      <c r="E69" s="21">
        <v>21</v>
      </c>
      <c r="F69" s="21">
        <v>6241</v>
      </c>
      <c r="G69" s="56">
        <v>448</v>
      </c>
      <c r="H69" s="20">
        <v>21</v>
      </c>
      <c r="I69" s="20">
        <v>6551</v>
      </c>
      <c r="J69" s="21">
        <v>479</v>
      </c>
    </row>
    <row r="70" spans="1:10" s="8" customFormat="1" ht="15" customHeight="1" x14ac:dyDescent="0.25">
      <c r="A70" s="17" t="s">
        <v>63</v>
      </c>
      <c r="B70" s="18">
        <v>13</v>
      </c>
      <c r="C70" s="18">
        <v>1321</v>
      </c>
      <c r="D70" s="55">
        <v>99</v>
      </c>
      <c r="E70" s="21">
        <v>15</v>
      </c>
      <c r="F70" s="21">
        <v>1373</v>
      </c>
      <c r="G70" s="56">
        <v>105</v>
      </c>
      <c r="H70" s="20">
        <v>13</v>
      </c>
      <c r="I70" s="20">
        <v>1325</v>
      </c>
      <c r="J70" s="20">
        <v>152</v>
      </c>
    </row>
    <row r="71" spans="1:10" s="8" customFormat="1" ht="15" customHeight="1" x14ac:dyDescent="0.25">
      <c r="A71" s="17" t="s">
        <v>64</v>
      </c>
      <c r="B71" s="18">
        <v>25</v>
      </c>
      <c r="C71" s="18">
        <v>2830</v>
      </c>
      <c r="D71" s="55">
        <v>190</v>
      </c>
      <c r="E71" s="21">
        <v>9</v>
      </c>
      <c r="F71" s="21">
        <v>721</v>
      </c>
      <c r="G71" s="56">
        <v>49</v>
      </c>
      <c r="H71" s="20">
        <v>29</v>
      </c>
      <c r="I71" s="20">
        <v>3219</v>
      </c>
      <c r="J71" s="20">
        <v>169</v>
      </c>
    </row>
    <row r="72" spans="1:10" s="8" customFormat="1" ht="15" customHeight="1" x14ac:dyDescent="0.25">
      <c r="A72" s="17" t="s">
        <v>65</v>
      </c>
      <c r="B72" s="18">
        <v>9</v>
      </c>
      <c r="C72" s="18">
        <v>360</v>
      </c>
      <c r="D72" s="55">
        <v>28</v>
      </c>
      <c r="E72" s="21">
        <v>9</v>
      </c>
      <c r="F72" s="21">
        <v>334</v>
      </c>
      <c r="G72" s="56">
        <v>28</v>
      </c>
      <c r="H72" s="20">
        <v>9</v>
      </c>
      <c r="I72" s="20">
        <v>360</v>
      </c>
      <c r="J72" s="20">
        <v>28</v>
      </c>
    </row>
    <row r="73" spans="1:10" s="8" customFormat="1" ht="15" customHeight="1" x14ac:dyDescent="0.25">
      <c r="A73" s="17" t="s">
        <v>80</v>
      </c>
      <c r="B73" s="18">
        <v>15</v>
      </c>
      <c r="C73" s="18">
        <v>860</v>
      </c>
      <c r="D73" s="55">
        <v>35</v>
      </c>
      <c r="E73" s="21">
        <v>16</v>
      </c>
      <c r="F73" s="21">
        <v>711</v>
      </c>
      <c r="G73" s="56">
        <v>52</v>
      </c>
      <c r="H73" s="20">
        <v>16</v>
      </c>
      <c r="I73" s="20">
        <v>705</v>
      </c>
      <c r="J73" s="20">
        <v>70</v>
      </c>
    </row>
    <row r="74" spans="1:10" s="8" customFormat="1" ht="15" customHeight="1" x14ac:dyDescent="0.25">
      <c r="A74" s="17" t="s">
        <v>66</v>
      </c>
      <c r="B74" s="18">
        <v>21</v>
      </c>
      <c r="C74" s="18">
        <v>2247</v>
      </c>
      <c r="D74" s="55">
        <v>126</v>
      </c>
      <c r="E74" s="21">
        <v>24</v>
      </c>
      <c r="F74" s="21">
        <v>2699</v>
      </c>
      <c r="G74" s="56">
        <v>151</v>
      </c>
      <c r="H74" s="20">
        <v>15</v>
      </c>
      <c r="I74" s="20">
        <v>2365</v>
      </c>
      <c r="J74" s="20">
        <v>136</v>
      </c>
    </row>
    <row r="75" spans="1:10" s="8" customFormat="1" ht="15" customHeight="1" x14ac:dyDescent="0.25">
      <c r="A75" s="17" t="s">
        <v>67</v>
      </c>
      <c r="B75" s="18">
        <v>1</v>
      </c>
      <c r="C75" s="18">
        <v>180</v>
      </c>
      <c r="D75" s="55">
        <v>10</v>
      </c>
      <c r="E75" s="21">
        <v>3</v>
      </c>
      <c r="F75" s="21">
        <v>230</v>
      </c>
      <c r="G75" s="56">
        <v>14</v>
      </c>
      <c r="H75" s="20">
        <v>3</v>
      </c>
      <c r="I75" s="20">
        <v>220</v>
      </c>
      <c r="J75" s="20">
        <v>14</v>
      </c>
    </row>
    <row r="76" spans="1:10" s="8" customFormat="1" ht="15" customHeight="1" x14ac:dyDescent="0.25">
      <c r="A76" s="39" t="s">
        <v>68</v>
      </c>
      <c r="B76" s="16">
        <f>SUM(B77:B80)</f>
        <v>116</v>
      </c>
      <c r="C76" s="16">
        <f t="shared" ref="C76:E76" si="20">SUM(C77:C80)</f>
        <v>10386</v>
      </c>
      <c r="D76" s="51">
        <f t="shared" si="20"/>
        <v>809</v>
      </c>
      <c r="E76" s="30">
        <f t="shared" si="20"/>
        <v>124</v>
      </c>
      <c r="F76" s="30">
        <f t="shared" ref="F76" si="21">SUM(F77:F80)</f>
        <v>10620</v>
      </c>
      <c r="G76" s="68">
        <f t="shared" ref="G76" si="22">SUM(G77:G80)</f>
        <v>867</v>
      </c>
      <c r="H76" s="7">
        <f>H77+H78+H79+H80</f>
        <v>130</v>
      </c>
      <c r="I76" s="7">
        <f t="shared" ref="I76:J76" si="23">I77+I78+I79+I80</f>
        <v>11536</v>
      </c>
      <c r="J76" s="7">
        <f t="shared" si="23"/>
        <v>920</v>
      </c>
    </row>
    <row r="77" spans="1:10" s="35" customFormat="1" ht="15" customHeight="1" x14ac:dyDescent="0.25">
      <c r="A77" s="38" t="s">
        <v>77</v>
      </c>
      <c r="B77" s="34">
        <v>56</v>
      </c>
      <c r="C77" s="34">
        <v>5632</v>
      </c>
      <c r="D77" s="57">
        <v>521</v>
      </c>
      <c r="E77" s="21">
        <v>60</v>
      </c>
      <c r="F77" s="21">
        <v>5871</v>
      </c>
      <c r="G77" s="56">
        <v>550</v>
      </c>
      <c r="H77" s="21">
        <v>65</v>
      </c>
      <c r="I77" s="21">
        <v>6244</v>
      </c>
      <c r="J77" s="21">
        <v>582</v>
      </c>
    </row>
    <row r="78" spans="1:10" s="8" customFormat="1" ht="15" customHeight="1" x14ac:dyDescent="0.25">
      <c r="A78" s="38" t="s">
        <v>69</v>
      </c>
      <c r="B78" s="18">
        <v>26</v>
      </c>
      <c r="C78" s="19">
        <v>1574</v>
      </c>
      <c r="D78" s="52">
        <v>129</v>
      </c>
      <c r="E78" s="21">
        <v>27</v>
      </c>
      <c r="F78" s="21">
        <v>1618</v>
      </c>
      <c r="G78" s="56">
        <v>146</v>
      </c>
      <c r="H78" s="20">
        <v>26</v>
      </c>
      <c r="I78" s="20">
        <v>1601</v>
      </c>
      <c r="J78" s="20">
        <v>152</v>
      </c>
    </row>
    <row r="79" spans="1:10" s="8" customFormat="1" ht="15" customHeight="1" x14ac:dyDescent="0.25">
      <c r="A79" s="17" t="s">
        <v>70</v>
      </c>
      <c r="B79" s="18">
        <v>21</v>
      </c>
      <c r="C79" s="19">
        <v>1400</v>
      </c>
      <c r="D79" s="52">
        <v>60</v>
      </c>
      <c r="E79" s="21">
        <v>21</v>
      </c>
      <c r="F79" s="21">
        <v>1200</v>
      </c>
      <c r="G79" s="56">
        <v>60</v>
      </c>
      <c r="H79" s="20">
        <v>21</v>
      </c>
      <c r="I79" s="20">
        <v>1565</v>
      </c>
      <c r="J79" s="20">
        <v>63</v>
      </c>
    </row>
    <row r="80" spans="1:10" s="8" customFormat="1" ht="15" customHeight="1" x14ac:dyDescent="0.25">
      <c r="A80" s="40" t="s">
        <v>71</v>
      </c>
      <c r="B80" s="41">
        <v>13</v>
      </c>
      <c r="C80" s="42">
        <v>1780</v>
      </c>
      <c r="D80" s="58">
        <v>99</v>
      </c>
      <c r="E80" s="71">
        <v>16</v>
      </c>
      <c r="F80" s="71">
        <v>1931</v>
      </c>
      <c r="G80" s="72">
        <v>111</v>
      </c>
      <c r="H80" s="43">
        <v>18</v>
      </c>
      <c r="I80" s="43">
        <v>2126</v>
      </c>
      <c r="J80" s="43">
        <v>123</v>
      </c>
    </row>
    <row r="81" spans="1:1" x14ac:dyDescent="0.25">
      <c r="A81" s="61" t="s">
        <v>87</v>
      </c>
    </row>
  </sheetData>
  <mergeCells count="5">
    <mergeCell ref="H2:J2"/>
    <mergeCell ref="A2:A3"/>
    <mergeCell ref="B2:D2"/>
    <mergeCell ref="E2:G2"/>
    <mergeCell ref="A1:J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>Mes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d_saginadze</dc:creator>
  <cp:lastModifiedBy>mtabatadze</cp:lastModifiedBy>
  <cp:lastPrinted>2019-10-18T07:07:11Z</cp:lastPrinted>
  <dcterms:created xsi:type="dcterms:W3CDTF">2008-06-13T06:54:47Z</dcterms:created>
  <dcterms:modified xsi:type="dcterms:W3CDTF">2019-11-22T13:02:02Z</dcterms:modified>
</cp:coreProperties>
</file>